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RAČUN 2026\FI 1-12-2025\"/>
    </mc:Choice>
  </mc:AlternateContent>
  <bookViews>
    <workbookView xWindow="0" yWindow="0"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E335" i="9" s="1"/>
  <c r="G335" i="9"/>
  <c r="F335" i="9"/>
  <c r="B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G321" i="9"/>
  <c r="F321" i="9"/>
  <c r="H320" i="9"/>
  <c r="G320" i="9"/>
  <c r="F320" i="9"/>
  <c r="H319" i="9"/>
  <c r="G319" i="9"/>
  <c r="F319" i="9"/>
  <c r="H318" i="9"/>
  <c r="E318" i="9" s="1"/>
  <c r="B318" i="9" s="1"/>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E291" i="9"/>
  <c r="B291" i="9" s="1"/>
  <c r="M290" i="9"/>
  <c r="L290" i="9"/>
  <c r="E290" i="9"/>
  <c r="M289" i="9"/>
  <c r="L289" i="9"/>
  <c r="F289" i="9" s="1"/>
  <c r="E289" i="9"/>
  <c r="B289" i="9" s="1"/>
  <c r="M288" i="9"/>
  <c r="L288" i="9"/>
  <c r="F288" i="9"/>
  <c r="B288" i="9" s="1"/>
  <c r="E288" i="9"/>
  <c r="M287" i="9"/>
  <c r="L287" i="9"/>
  <c r="F287" i="9" s="1"/>
  <c r="E287" i="9"/>
  <c r="M286" i="9"/>
  <c r="L286" i="9"/>
  <c r="F286" i="9" s="1"/>
  <c r="B286" i="9" s="1"/>
  <c r="E286" i="9"/>
  <c r="M285" i="9"/>
  <c r="L285" i="9"/>
  <c r="F285" i="9" s="1"/>
  <c r="E285" i="9"/>
  <c r="M284" i="9"/>
  <c r="L284" i="9"/>
  <c r="F284" i="9"/>
  <c r="E284" i="9"/>
  <c r="M283" i="9"/>
  <c r="L283" i="9"/>
  <c r="F283" i="9" s="1"/>
  <c r="E283" i="9"/>
  <c r="M282" i="9"/>
  <c r="L282" i="9"/>
  <c r="E282" i="9"/>
  <c r="M281" i="9"/>
  <c r="L281" i="9"/>
  <c r="F281" i="9" s="1"/>
  <c r="E281" i="9"/>
  <c r="B281" i="9" s="1"/>
  <c r="M280" i="9"/>
  <c r="L280" i="9"/>
  <c r="F280" i="9"/>
  <c r="E280" i="9"/>
  <c r="B280" i="9" s="1"/>
  <c r="M279" i="9"/>
  <c r="L279" i="9"/>
  <c r="F279" i="9" s="1"/>
  <c r="E279" i="9"/>
  <c r="M278" i="9"/>
  <c r="L278" i="9"/>
  <c r="E278" i="9"/>
  <c r="M277" i="9"/>
  <c r="L277" i="9"/>
  <c r="F277" i="9" s="1"/>
  <c r="E277" i="9"/>
  <c r="M276" i="9"/>
  <c r="L276" i="9"/>
  <c r="F276" i="9"/>
  <c r="B276" i="9" s="1"/>
  <c r="E276" i="9"/>
  <c r="M275" i="9"/>
  <c r="L275" i="9"/>
  <c r="F275" i="9" s="1"/>
  <c r="E275" i="9"/>
  <c r="B275" i="9" s="1"/>
  <c r="M274" i="9"/>
  <c r="L274" i="9"/>
  <c r="E274" i="9"/>
  <c r="M273" i="9"/>
  <c r="L273" i="9"/>
  <c r="F273" i="9" s="1"/>
  <c r="E273" i="9"/>
  <c r="B273" i="9" s="1"/>
  <c r="M272" i="9"/>
  <c r="L272" i="9"/>
  <c r="F272" i="9"/>
  <c r="B272" i="9" s="1"/>
  <c r="E272" i="9"/>
  <c r="M271" i="9"/>
  <c r="L271" i="9"/>
  <c r="F271" i="9" s="1"/>
  <c r="E271" i="9"/>
  <c r="M270" i="9"/>
  <c r="L270" i="9"/>
  <c r="F270" i="9" s="1"/>
  <c r="B270" i="9" s="1"/>
  <c r="E270" i="9"/>
  <c r="M269" i="9"/>
  <c r="L269" i="9"/>
  <c r="F269" i="9" s="1"/>
  <c r="E269" i="9"/>
  <c r="M268" i="9"/>
  <c r="L268" i="9"/>
  <c r="F268" i="9"/>
  <c r="B268" i="9" s="1"/>
  <c r="E268" i="9"/>
  <c r="M267" i="9"/>
  <c r="L267" i="9"/>
  <c r="F267" i="9" s="1"/>
  <c r="E267" i="9"/>
  <c r="B267" i="9" s="1"/>
  <c r="M266" i="9"/>
  <c r="L266" i="9"/>
  <c r="E266" i="9"/>
  <c r="M265" i="9"/>
  <c r="L265" i="9"/>
  <c r="F265" i="9" s="1"/>
  <c r="E265" i="9"/>
  <c r="B265" i="9" s="1"/>
  <c r="M264" i="9"/>
  <c r="L264" i="9"/>
  <c r="F264" i="9"/>
  <c r="B264" i="9" s="1"/>
  <c r="E264" i="9"/>
  <c r="M263" i="9"/>
  <c r="L263" i="9"/>
  <c r="F263" i="9" s="1"/>
  <c r="B263" i="9" s="1"/>
  <c r="E263" i="9"/>
  <c r="M262" i="9"/>
  <c r="L262" i="9"/>
  <c r="F262" i="9" s="1"/>
  <c r="B262" i="9" s="1"/>
  <c r="E262" i="9"/>
  <c r="M261" i="9"/>
  <c r="L261" i="9"/>
  <c r="F261" i="9" s="1"/>
  <c r="E261" i="9"/>
  <c r="M260" i="9"/>
  <c r="L260" i="9"/>
  <c r="F260" i="9"/>
  <c r="E260" i="9"/>
  <c r="M259" i="9"/>
  <c r="L259" i="9"/>
  <c r="F259" i="9" s="1"/>
  <c r="B259" i="9" s="1"/>
  <c r="E259" i="9"/>
  <c r="M258" i="9"/>
  <c r="L258" i="9"/>
  <c r="E258" i="9"/>
  <c r="M257" i="9"/>
  <c r="L257" i="9"/>
  <c r="F257" i="9"/>
  <c r="E257" i="9"/>
  <c r="B257" i="9" s="1"/>
  <c r="M256" i="9"/>
  <c r="L256" i="9"/>
  <c r="F256" i="9"/>
  <c r="E256" i="9"/>
  <c r="B256" i="9" s="1"/>
  <c r="M255" i="9"/>
  <c r="L255" i="9"/>
  <c r="F255" i="9" s="1"/>
  <c r="B255" i="9" s="1"/>
  <c r="E255" i="9"/>
  <c r="M254" i="9"/>
  <c r="L254" i="9"/>
  <c r="E254" i="9"/>
  <c r="M253" i="9"/>
  <c r="L253" i="9"/>
  <c r="F253" i="9" s="1"/>
  <c r="E253" i="9"/>
  <c r="M252" i="9"/>
  <c r="L252" i="9"/>
  <c r="F252" i="9"/>
  <c r="B252" i="9" s="1"/>
  <c r="E252" i="9"/>
  <c r="M251" i="9"/>
  <c r="L251" i="9"/>
  <c r="F251" i="9" s="1"/>
  <c r="B251" i="9" s="1"/>
  <c r="E251" i="9"/>
  <c r="M250" i="9"/>
  <c r="L250" i="9"/>
  <c r="F250" i="9" s="1"/>
  <c r="B250" i="9" s="1"/>
  <c r="E250" i="9"/>
  <c r="M249" i="9"/>
  <c r="L249" i="9"/>
  <c r="F249" i="9" s="1"/>
  <c r="E249" i="9"/>
  <c r="M248" i="9"/>
  <c r="L248" i="9"/>
  <c r="F248" i="9"/>
  <c r="B248" i="9" s="1"/>
  <c r="E248" i="9"/>
  <c r="M247" i="9"/>
  <c r="L247" i="9"/>
  <c r="F247" i="9" s="1"/>
  <c r="B247" i="9" s="1"/>
  <c r="E247" i="9"/>
  <c r="M246" i="9"/>
  <c r="L246" i="9"/>
  <c r="E246" i="9"/>
  <c r="M245" i="9"/>
  <c r="L245" i="9"/>
  <c r="F245" i="9" s="1"/>
  <c r="E245" i="9"/>
  <c r="M244" i="9"/>
  <c r="L244" i="9"/>
  <c r="E244" i="9"/>
  <c r="M243" i="9"/>
  <c r="L243" i="9"/>
  <c r="E243" i="9"/>
  <c r="M242" i="9"/>
  <c r="L242" i="9"/>
  <c r="F242" i="9" s="1"/>
  <c r="B242" i="9" s="1"/>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F173" i="9"/>
  <c r="E173" i="9"/>
  <c r="H172" i="9"/>
  <c r="G172" i="9"/>
  <c r="E172" i="9" s="1"/>
  <c r="F172" i="9"/>
  <c r="H171" i="9"/>
  <c r="G171" i="9"/>
  <c r="E171" i="9" s="1"/>
  <c r="F171" i="9"/>
  <c r="B171" i="9"/>
  <c r="H170" i="9"/>
  <c r="G170" i="9"/>
  <c r="F170" i="9"/>
  <c r="E170" i="9"/>
  <c r="B170" i="9" s="1"/>
  <c r="H169" i="9"/>
  <c r="G169" i="9"/>
  <c r="F169" i="9"/>
  <c r="E169" i="9"/>
  <c r="H168" i="9"/>
  <c r="G168" i="9"/>
  <c r="E168" i="9" s="1"/>
  <c r="B168" i="9" s="1"/>
  <c r="F168" i="9"/>
  <c r="H167" i="9"/>
  <c r="G167" i="9"/>
  <c r="E167" i="9" s="1"/>
  <c r="F167" i="9"/>
  <c r="B167" i="9"/>
  <c r="H166" i="9"/>
  <c r="G166" i="9"/>
  <c r="F166" i="9"/>
  <c r="E166" i="9"/>
  <c r="B166" i="9" s="1"/>
  <c r="H165" i="9"/>
  <c r="G165" i="9"/>
  <c r="F165" i="9"/>
  <c r="E165" i="9"/>
  <c r="H164" i="9"/>
  <c r="G164" i="9"/>
  <c r="E164" i="9" s="1"/>
  <c r="F164" i="9"/>
  <c r="H163" i="9"/>
  <c r="G163" i="9"/>
  <c r="E163" i="9" s="1"/>
  <c r="F163" i="9"/>
  <c r="B163" i="9"/>
  <c r="H162" i="9"/>
  <c r="G162" i="9"/>
  <c r="F162" i="9"/>
  <c r="E162" i="9"/>
  <c r="B162" i="9" s="1"/>
  <c r="H161" i="9"/>
  <c r="G161" i="9"/>
  <c r="F161" i="9"/>
  <c r="E161" i="9"/>
  <c r="H160" i="9"/>
  <c r="G160" i="9"/>
  <c r="E160" i="9" s="1"/>
  <c r="B160" i="9" s="1"/>
  <c r="F160" i="9"/>
  <c r="H159" i="9"/>
  <c r="G159" i="9"/>
  <c r="E159" i="9" s="1"/>
  <c r="F159" i="9"/>
  <c r="B159" i="9"/>
  <c r="H158" i="9"/>
  <c r="G158" i="9"/>
  <c r="F158" i="9"/>
  <c r="E158" i="9"/>
  <c r="B158" i="9" s="1"/>
  <c r="H157" i="9"/>
  <c r="G157" i="9"/>
  <c r="F157" i="9"/>
  <c r="E157" i="9"/>
  <c r="F156" i="9"/>
  <c r="H155" i="9"/>
  <c r="G155" i="9"/>
  <c r="F155" i="9"/>
  <c r="H154" i="9"/>
  <c r="G154" i="9"/>
  <c r="F154" i="9"/>
  <c r="E154" i="9"/>
  <c r="B154" i="9" s="1"/>
  <c r="H153" i="9"/>
  <c r="G153" i="9"/>
  <c r="F153" i="9"/>
  <c r="E153" i="9"/>
  <c r="H152" i="9"/>
  <c r="G152" i="9"/>
  <c r="E152" i="9" s="1"/>
  <c r="F152" i="9"/>
  <c r="H151" i="9"/>
  <c r="G151" i="9"/>
  <c r="F151" i="9"/>
  <c r="H150" i="9"/>
  <c r="G150" i="9"/>
  <c r="F150" i="9"/>
  <c r="E150" i="9"/>
  <c r="B150" i="9" s="1"/>
  <c r="H149" i="9"/>
  <c r="G149" i="9"/>
  <c r="F149" i="9"/>
  <c r="E149" i="9"/>
  <c r="H148" i="9"/>
  <c r="G148" i="9"/>
  <c r="E148" i="9" s="1"/>
  <c r="F148" i="9"/>
  <c r="H147" i="9"/>
  <c r="G147" i="9"/>
  <c r="F147" i="9"/>
  <c r="H146" i="9"/>
  <c r="G146" i="9"/>
  <c r="F146" i="9"/>
  <c r="E146" i="9"/>
  <c r="B146" i="9" s="1"/>
  <c r="H145" i="9"/>
  <c r="G145" i="9"/>
  <c r="F145" i="9"/>
  <c r="E145" i="9"/>
  <c r="H144" i="9"/>
  <c r="G144" i="9"/>
  <c r="E144" i="9" s="1"/>
  <c r="F144" i="9"/>
  <c r="H143" i="9"/>
  <c r="G143" i="9"/>
  <c r="F143" i="9"/>
  <c r="H142" i="9"/>
  <c r="G142" i="9"/>
  <c r="F142" i="9"/>
  <c r="E142" i="9"/>
  <c r="B142" i="9" s="1"/>
  <c r="H141" i="9"/>
  <c r="G141" i="9"/>
  <c r="F141" i="9"/>
  <c r="E141" i="9"/>
  <c r="H140" i="9"/>
  <c r="G140" i="9"/>
  <c r="E140" i="9" s="1"/>
  <c r="F140" i="9"/>
  <c r="H139" i="9"/>
  <c r="G139" i="9"/>
  <c r="F139" i="9"/>
  <c r="H138" i="9"/>
  <c r="G138" i="9"/>
  <c r="F138" i="9"/>
  <c r="E138" i="9"/>
  <c r="B138" i="9" s="1"/>
  <c r="H137" i="9"/>
  <c r="G137" i="9"/>
  <c r="F137" i="9"/>
  <c r="E137" i="9"/>
  <c r="H136" i="9"/>
  <c r="G136" i="9"/>
  <c r="E136" i="9" s="1"/>
  <c r="F136" i="9"/>
  <c r="H135" i="9"/>
  <c r="G135" i="9"/>
  <c r="F135" i="9"/>
  <c r="H134" i="9"/>
  <c r="G134" i="9"/>
  <c r="F134" i="9"/>
  <c r="E134" i="9"/>
  <c r="B134" i="9" s="1"/>
  <c r="H133" i="9"/>
  <c r="G133" i="9"/>
  <c r="F133" i="9"/>
  <c r="E133" i="9"/>
  <c r="H132" i="9"/>
  <c r="G132" i="9"/>
  <c r="E132" i="9" s="1"/>
  <c r="F132" i="9"/>
  <c r="H131" i="9"/>
  <c r="G131" i="9"/>
  <c r="F131" i="9"/>
  <c r="H130" i="9"/>
  <c r="G130" i="9"/>
  <c r="F130" i="9"/>
  <c r="E130" i="9"/>
  <c r="B130" i="9" s="1"/>
  <c r="H129" i="9"/>
  <c r="G129" i="9"/>
  <c r="F129" i="9"/>
  <c r="E129" i="9"/>
  <c r="H128" i="9"/>
  <c r="G128" i="9"/>
  <c r="E128" i="9" s="1"/>
  <c r="F128" i="9"/>
  <c r="H127" i="9"/>
  <c r="G127" i="9"/>
  <c r="F127" i="9"/>
  <c r="H126" i="9"/>
  <c r="G126" i="9"/>
  <c r="F126" i="9"/>
  <c r="E126" i="9"/>
  <c r="B126" i="9" s="1"/>
  <c r="H125" i="9"/>
  <c r="G125" i="9"/>
  <c r="F125" i="9"/>
  <c r="E125" i="9"/>
  <c r="H124" i="9"/>
  <c r="G124" i="9"/>
  <c r="E124" i="9" s="1"/>
  <c r="F124" i="9"/>
  <c r="H123" i="9"/>
  <c r="G123" i="9"/>
  <c r="F123" i="9"/>
  <c r="H122" i="9"/>
  <c r="G122" i="9"/>
  <c r="F122" i="9"/>
  <c r="E122" i="9"/>
  <c r="B122" i="9" s="1"/>
  <c r="H121" i="9"/>
  <c r="G121" i="9"/>
  <c r="F121" i="9"/>
  <c r="E121" i="9"/>
  <c r="H120" i="9"/>
  <c r="G120" i="9"/>
  <c r="E120" i="9" s="1"/>
  <c r="F120" i="9"/>
  <c r="H119" i="9"/>
  <c r="G119" i="9"/>
  <c r="F119" i="9"/>
  <c r="H118" i="9"/>
  <c r="G118" i="9"/>
  <c r="F118" i="9"/>
  <c r="E118" i="9"/>
  <c r="B118" i="9" s="1"/>
  <c r="H117" i="9"/>
  <c r="G117" i="9"/>
  <c r="F117" i="9"/>
  <c r="E117" i="9"/>
  <c r="H116" i="9"/>
  <c r="G116" i="9"/>
  <c r="E116" i="9" s="1"/>
  <c r="F116" i="9"/>
  <c r="H115" i="9"/>
  <c r="G115" i="9"/>
  <c r="F115" i="9"/>
  <c r="H114" i="9"/>
  <c r="G114" i="9"/>
  <c r="F114" i="9"/>
  <c r="E114" i="9"/>
  <c r="B114" i="9" s="1"/>
  <c r="H113" i="9"/>
  <c r="G113" i="9"/>
  <c r="F113" i="9"/>
  <c r="E113" i="9"/>
  <c r="H112" i="9"/>
  <c r="G112" i="9"/>
  <c r="E112" i="9" s="1"/>
  <c r="F112" i="9"/>
  <c r="H111" i="9"/>
  <c r="G111" i="9"/>
  <c r="F111" i="9"/>
  <c r="H110" i="9"/>
  <c r="G110" i="9"/>
  <c r="F110" i="9"/>
  <c r="E110" i="9"/>
  <c r="B110" i="9" s="1"/>
  <c r="H109" i="9"/>
  <c r="G109" i="9"/>
  <c r="F109" i="9"/>
  <c r="E109" i="9"/>
  <c r="H108" i="9"/>
  <c r="G108" i="9"/>
  <c r="E108" i="9" s="1"/>
  <c r="F108" i="9"/>
  <c r="H107" i="9"/>
  <c r="G107" i="9"/>
  <c r="F107" i="9"/>
  <c r="H106" i="9"/>
  <c r="G106" i="9"/>
  <c r="F106" i="9"/>
  <c r="E106" i="9"/>
  <c r="B106" i="9" s="1"/>
  <c r="H105" i="9"/>
  <c r="G105" i="9"/>
  <c r="F105" i="9"/>
  <c r="E105" i="9"/>
  <c r="H104" i="9"/>
  <c r="G104" i="9"/>
  <c r="E104" i="9" s="1"/>
  <c r="F104" i="9"/>
  <c r="H103" i="9"/>
  <c r="G103" i="9"/>
  <c r="F103" i="9"/>
  <c r="H102" i="9"/>
  <c r="G102" i="9"/>
  <c r="F102" i="9"/>
  <c r="E102" i="9"/>
  <c r="B102" i="9" s="1"/>
  <c r="H101" i="9"/>
  <c r="G101" i="9"/>
  <c r="F101" i="9"/>
  <c r="E101" i="9"/>
  <c r="H100" i="9"/>
  <c r="G100" i="9"/>
  <c r="E100" i="9" s="1"/>
  <c r="F100" i="9"/>
  <c r="H99" i="9"/>
  <c r="G99" i="9"/>
  <c r="F99" i="9"/>
  <c r="H98" i="9"/>
  <c r="G98" i="9"/>
  <c r="F98" i="9"/>
  <c r="E98" i="9"/>
  <c r="B98" i="9" s="1"/>
  <c r="H97" i="9"/>
  <c r="G97" i="9"/>
  <c r="F97" i="9"/>
  <c r="E97" i="9"/>
  <c r="H96" i="9"/>
  <c r="G96" i="9"/>
  <c r="E96" i="9" s="1"/>
  <c r="F96" i="9"/>
  <c r="H95" i="9"/>
  <c r="G95" i="9"/>
  <c r="F95" i="9"/>
  <c r="H94" i="9"/>
  <c r="G94" i="9"/>
  <c r="F94" i="9"/>
  <c r="E94" i="9"/>
  <c r="B94" i="9" s="1"/>
  <c r="H93" i="9"/>
  <c r="G93" i="9"/>
  <c r="F93" i="9"/>
  <c r="E93" i="9"/>
  <c r="H92" i="9"/>
  <c r="G92" i="9"/>
  <c r="E92" i="9" s="1"/>
  <c r="F92" i="9"/>
  <c r="H91" i="9"/>
  <c r="G91" i="9"/>
  <c r="F91" i="9"/>
  <c r="H90" i="9"/>
  <c r="G90" i="9"/>
  <c r="F90" i="9"/>
  <c r="E90" i="9"/>
  <c r="B90" i="9" s="1"/>
  <c r="H89" i="9"/>
  <c r="G89" i="9"/>
  <c r="F89" i="9"/>
  <c r="E89" i="9"/>
  <c r="H88" i="9"/>
  <c r="G88" i="9"/>
  <c r="E88" i="9" s="1"/>
  <c r="F88" i="9"/>
  <c r="H87" i="9"/>
  <c r="G87" i="9"/>
  <c r="F87" i="9"/>
  <c r="H86" i="9"/>
  <c r="G86" i="9"/>
  <c r="F86" i="9"/>
  <c r="E86" i="9"/>
  <c r="B86" i="9" s="1"/>
  <c r="H85" i="9"/>
  <c r="G85" i="9"/>
  <c r="F85" i="9"/>
  <c r="E85" i="9"/>
  <c r="H84" i="9"/>
  <c r="G84" i="9"/>
  <c r="E84" i="9" s="1"/>
  <c r="F84" i="9"/>
  <c r="H83" i="9"/>
  <c r="G83" i="9"/>
  <c r="F83" i="9"/>
  <c r="H82" i="9"/>
  <c r="G82" i="9"/>
  <c r="F82" i="9"/>
  <c r="E82" i="9"/>
  <c r="B82" i="9" s="1"/>
  <c r="H81" i="9"/>
  <c r="G81" i="9"/>
  <c r="F81" i="9"/>
  <c r="E81" i="9"/>
  <c r="H80" i="9"/>
  <c r="G80" i="9"/>
  <c r="E80" i="9" s="1"/>
  <c r="F80" i="9"/>
  <c r="H79" i="9"/>
  <c r="G79" i="9"/>
  <c r="F79" i="9"/>
  <c r="H78" i="9"/>
  <c r="G78" i="9"/>
  <c r="F78" i="9"/>
  <c r="E78" i="9"/>
  <c r="B78" i="9" s="1"/>
  <c r="H77" i="9"/>
  <c r="G77" i="9"/>
  <c r="F77" i="9"/>
  <c r="E77" i="9"/>
  <c r="H76" i="9"/>
  <c r="G76" i="9"/>
  <c r="E76" i="9" s="1"/>
  <c r="F76" i="9"/>
  <c r="H75" i="9"/>
  <c r="G75" i="9"/>
  <c r="F75" i="9"/>
  <c r="H74" i="9"/>
  <c r="G74" i="9"/>
  <c r="F74" i="9"/>
  <c r="E74" i="9"/>
  <c r="B74" i="9" s="1"/>
  <c r="H73" i="9"/>
  <c r="G73" i="9"/>
  <c r="F73" i="9"/>
  <c r="E73" i="9"/>
  <c r="H72" i="9"/>
  <c r="G72" i="9"/>
  <c r="E72" i="9" s="1"/>
  <c r="F72" i="9"/>
  <c r="H71" i="9"/>
  <c r="G71" i="9"/>
  <c r="F71" i="9"/>
  <c r="H70" i="9"/>
  <c r="G70" i="9"/>
  <c r="F70" i="9"/>
  <c r="E70" i="9"/>
  <c r="B70" i="9" s="1"/>
  <c r="H69" i="9"/>
  <c r="G69" i="9"/>
  <c r="F69" i="9"/>
  <c r="E69" i="9"/>
  <c r="H68" i="9"/>
  <c r="G68" i="9"/>
  <c r="E68" i="9" s="1"/>
  <c r="F68" i="9"/>
  <c r="H67" i="9"/>
  <c r="G67" i="9"/>
  <c r="F67" i="9"/>
  <c r="H66" i="9"/>
  <c r="E66" i="9" s="1"/>
  <c r="B66" i="9" s="1"/>
  <c r="G66" i="9"/>
  <c r="F66" i="9"/>
  <c r="H65" i="9"/>
  <c r="G65" i="9"/>
  <c r="F65" i="9"/>
  <c r="E65" i="9"/>
  <c r="B65" i="9" s="1"/>
  <c r="H64" i="9"/>
  <c r="G64" i="9"/>
  <c r="E64" i="9" s="1"/>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E45" i="9"/>
  <c r="B45" i="9" s="1"/>
  <c r="H44" i="9"/>
  <c r="G44" i="9"/>
  <c r="E44" i="9" s="1"/>
  <c r="F44" i="9"/>
  <c r="H43" i="9"/>
  <c r="G43" i="9"/>
  <c r="F43" i="9"/>
  <c r="H42" i="9"/>
  <c r="E42" i="9" s="1"/>
  <c r="B42" i="9" s="1"/>
  <c r="G42" i="9"/>
  <c r="F42" i="9"/>
  <c r="H41" i="9"/>
  <c r="G41" i="9"/>
  <c r="F41" i="9"/>
  <c r="E41" i="9"/>
  <c r="B41" i="9" s="1"/>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E25" i="9" s="1"/>
  <c r="B25" i="9" s="1"/>
  <c r="G25" i="9"/>
  <c r="F25" i="9"/>
  <c r="F24" i="9"/>
  <c r="F4" i="9"/>
  <c r="O3" i="9"/>
  <c r="G296" i="9" s="1"/>
  <c r="E296" i="9" s="1"/>
  <c r="I3" i="9"/>
  <c r="H3" i="9"/>
  <c r="G3" i="9"/>
  <c r="D104" i="8"/>
  <c r="D97" i="8"/>
  <c r="C1674" i="1" s="1"/>
  <c r="D92" i="8"/>
  <c r="C1669" i="1" s="1"/>
  <c r="G1669" i="1" s="1"/>
  <c r="D87" i="8"/>
  <c r="D82" i="8"/>
  <c r="D77" i="8"/>
  <c r="C1654" i="1" s="1"/>
  <c r="G1654" i="1" s="1"/>
  <c r="D72" i="8"/>
  <c r="C1649" i="1" s="1"/>
  <c r="D67" i="8"/>
  <c r="D62" i="8"/>
  <c r="D57" i="8"/>
  <c r="C1634" i="1" s="1"/>
  <c r="D52" i="8"/>
  <c r="D46" i="8"/>
  <c r="C1623" i="1" s="1"/>
  <c r="H1623" i="1" s="1"/>
  <c r="D37" i="8"/>
  <c r="C1614" i="1" s="1"/>
  <c r="G1614" i="1" s="1"/>
  <c r="D27" i="8"/>
  <c r="D25" i="8" s="1"/>
  <c r="C1602" i="1" s="1"/>
  <c r="D18" i="8"/>
  <c r="C1595" i="1" s="1"/>
  <c r="H1595" i="1" s="1"/>
  <c r="D8" i="8"/>
  <c r="E44" i="7"/>
  <c r="D44" i="7"/>
  <c r="E39" i="7"/>
  <c r="D39" i="7"/>
  <c r="D38" i="7" s="1"/>
  <c r="E38"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1268" i="1" s="1"/>
  <c r="D264" i="5"/>
  <c r="F263" i="5"/>
  <c r="F262" i="5"/>
  <c r="F261" i="5"/>
  <c r="E260" i="5"/>
  <c r="D1264" i="1" s="1"/>
  <c r="D260" i="5"/>
  <c r="F259" i="5"/>
  <c r="F258" i="5"/>
  <c r="F257" i="5"/>
  <c r="E256" i="5"/>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1224" i="1" s="1"/>
  <c r="D220" i="5"/>
  <c r="D219" i="5"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F147" i="5"/>
  <c r="D147" i="5"/>
  <c r="F146" i="5"/>
  <c r="F145" i="5"/>
  <c r="F144" i="5"/>
  <c r="E143" i="5"/>
  <c r="D1148" i="1" s="1"/>
  <c r="D143" i="5"/>
  <c r="F143" i="5" s="1"/>
  <c r="F142" i="5"/>
  <c r="F141" i="5"/>
  <c r="F140" i="5"/>
  <c r="F139" i="5"/>
  <c r="F138" i="5"/>
  <c r="F137" i="5"/>
  <c r="F136" i="5"/>
  <c r="E136" i="5"/>
  <c r="D1141" i="1" s="1"/>
  <c r="G1141" i="1" s="1"/>
  <c r="D136" i="5"/>
  <c r="D135" i="5"/>
  <c r="F135" i="5" s="1"/>
  <c r="F134" i="5"/>
  <c r="F133" i="5"/>
  <c r="F132" i="5"/>
  <c r="F131" i="5"/>
  <c r="F130" i="5"/>
  <c r="F129" i="5"/>
  <c r="F128" i="5"/>
  <c r="F127" i="5"/>
  <c r="E127" i="5"/>
  <c r="D1132" i="1" s="1"/>
  <c r="D127" i="5"/>
  <c r="F126" i="5"/>
  <c r="F125" i="5"/>
  <c r="F124" i="5"/>
  <c r="F123" i="5"/>
  <c r="F122" i="5"/>
  <c r="F121" i="5"/>
  <c r="E120" i="5"/>
  <c r="E119" i="5" s="1"/>
  <c r="D1124"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H1094" i="1" s="1"/>
  <c r="D89" i="5"/>
  <c r="D88" i="5"/>
  <c r="F88" i="5" s="1"/>
  <c r="F87" i="5"/>
  <c r="F86" i="5"/>
  <c r="F85" i="5"/>
  <c r="F84" i="5"/>
  <c r="F83" i="5"/>
  <c r="E82" i="5"/>
  <c r="D82" i="5"/>
  <c r="F82" i="5" s="1"/>
  <c r="F81" i="5"/>
  <c r="F80" i="5"/>
  <c r="F79" i="5"/>
  <c r="F78" i="5"/>
  <c r="F77" i="5"/>
  <c r="E76" i="5"/>
  <c r="D76" i="5"/>
  <c r="F76" i="5" s="1"/>
  <c r="F75" i="5"/>
  <c r="F74" i="5"/>
  <c r="F73" i="5"/>
  <c r="F72" i="5"/>
  <c r="E71" i="5"/>
  <c r="D71" i="5"/>
  <c r="C1076" i="1" s="1"/>
  <c r="F68" i="5"/>
  <c r="F67" i="5"/>
  <c r="F66" i="5"/>
  <c r="F65" i="5"/>
  <c r="F64" i="5"/>
  <c r="E63" i="5"/>
  <c r="D63" i="5"/>
  <c r="F63" i="5" s="1"/>
  <c r="F62" i="5"/>
  <c r="F61" i="5"/>
  <c r="F60" i="5"/>
  <c r="F59" i="5"/>
  <c r="F58" i="5"/>
  <c r="F57" i="5"/>
  <c r="F56" i="5"/>
  <c r="E56" i="5"/>
  <c r="D1061" i="1" s="1"/>
  <c r="D56" i="5"/>
  <c r="F55" i="5"/>
  <c r="F54" i="5"/>
  <c r="F53" i="5"/>
  <c r="E52" i="5"/>
  <c r="D52" i="5"/>
  <c r="F51" i="5"/>
  <c r="F50" i="5"/>
  <c r="F49" i="5"/>
  <c r="F48" i="5"/>
  <c r="F47" i="5"/>
  <c r="F46" i="5"/>
  <c r="E45" i="5"/>
  <c r="D1050" i="1" s="1"/>
  <c r="H1050" i="1" s="1"/>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E597" i="4" s="1"/>
  <c r="D591" i="1" s="1"/>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D584" i="4"/>
  <c r="F584" i="4" s="1"/>
  <c r="F583" i="4"/>
  <c r="F582" i="4"/>
  <c r="F581" i="4"/>
  <c r="E581" i="4"/>
  <c r="G198" i="9" s="1"/>
  <c r="E198" i="9" s="1"/>
  <c r="B198" i="9" s="1"/>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7" i="4"/>
  <c r="E427" i="4"/>
  <c r="D427" i="4"/>
  <c r="D648" i="4" s="1"/>
  <c r="F648" i="4" s="1"/>
  <c r="E426" i="4"/>
  <c r="F426"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G316" i="1" s="1"/>
  <c r="D322" i="4"/>
  <c r="D321" i="4"/>
  <c r="F321" i="4" s="1"/>
  <c r="F320" i="4"/>
  <c r="F319" i="4"/>
  <c r="F318" i="4"/>
  <c r="F317" i="4"/>
  <c r="F316" i="4"/>
  <c r="F315" i="4"/>
  <c r="F314" i="4"/>
  <c r="E314" i="4"/>
  <c r="D314" i="4"/>
  <c r="F313" i="4"/>
  <c r="F312" i="4"/>
  <c r="F311" i="4"/>
  <c r="E310" i="4"/>
  <c r="E309" i="4" s="1"/>
  <c r="D310" i="4"/>
  <c r="F310" i="4" s="1"/>
  <c r="D309" i="4"/>
  <c r="D308" i="4" s="1"/>
  <c r="F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E221" i="4" s="1"/>
  <c r="D217" i="1" s="1"/>
  <c r="H217" i="1"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F135" i="4" s="1"/>
  <c r="D135" i="4"/>
  <c r="E134" i="4"/>
  <c r="D130" i="1" s="1"/>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C1682" i="1"/>
  <c r="G1682" i="1" s="1"/>
  <c r="C1681" i="1"/>
  <c r="H1681" i="1" s="1"/>
  <c r="C1680" i="1"/>
  <c r="H1680" i="1" s="1"/>
  <c r="C1679" i="1"/>
  <c r="H1679" i="1" s="1"/>
  <c r="C1678" i="1"/>
  <c r="G1678" i="1" s="1"/>
  <c r="C1677" i="1"/>
  <c r="H1677" i="1" s="1"/>
  <c r="C1676" i="1"/>
  <c r="H1676" i="1" s="1"/>
  <c r="C1675" i="1"/>
  <c r="H1675" i="1" s="1"/>
  <c r="C1673" i="1"/>
  <c r="H1673" i="1" s="1"/>
  <c r="C1672" i="1"/>
  <c r="H1672" i="1" s="1"/>
  <c r="C1671" i="1"/>
  <c r="H1671" i="1" s="1"/>
  <c r="C1670" i="1"/>
  <c r="G1670" i="1" s="1"/>
  <c r="C1668" i="1"/>
  <c r="H1668" i="1" s="1"/>
  <c r="C1667" i="1"/>
  <c r="H1667" i="1" s="1"/>
  <c r="H1666" i="1"/>
  <c r="C1666" i="1"/>
  <c r="G1666" i="1" s="1"/>
  <c r="H1665" i="1"/>
  <c r="C1665" i="1"/>
  <c r="G1665" i="1" s="1"/>
  <c r="C1664" i="1"/>
  <c r="H1664" i="1" s="1"/>
  <c r="C1663" i="1"/>
  <c r="H1663" i="1" s="1"/>
  <c r="C1662" i="1"/>
  <c r="G1662" i="1" s="1"/>
  <c r="C1661" i="1"/>
  <c r="H1661" i="1" s="1"/>
  <c r="C1660" i="1"/>
  <c r="H1660" i="1" s="1"/>
  <c r="C1659" i="1"/>
  <c r="H1659" i="1" s="1"/>
  <c r="H1658" i="1"/>
  <c r="C1658" i="1"/>
  <c r="G1658" i="1" s="1"/>
  <c r="C1657" i="1"/>
  <c r="H1657" i="1" s="1"/>
  <c r="C1656" i="1"/>
  <c r="H1656" i="1" s="1"/>
  <c r="C1655" i="1"/>
  <c r="H1655" i="1" s="1"/>
  <c r="C1653" i="1"/>
  <c r="H1653" i="1" s="1"/>
  <c r="C1652" i="1"/>
  <c r="H1652" i="1" s="1"/>
  <c r="C1651" i="1"/>
  <c r="H1651" i="1" s="1"/>
  <c r="C1650" i="1"/>
  <c r="G1650" i="1" s="1"/>
  <c r="C1648" i="1"/>
  <c r="H1648" i="1" s="1"/>
  <c r="C1647" i="1"/>
  <c r="H1647" i="1" s="1"/>
  <c r="H1646" i="1"/>
  <c r="C1646" i="1"/>
  <c r="G1646" i="1" s="1"/>
  <c r="G1645" i="1"/>
  <c r="C1645" i="1"/>
  <c r="H1645" i="1" s="1"/>
  <c r="C1644" i="1"/>
  <c r="H1644" i="1" s="1"/>
  <c r="C1643" i="1"/>
  <c r="H1643" i="1" s="1"/>
  <c r="C1642" i="1"/>
  <c r="G1642" i="1" s="1"/>
  <c r="C1641" i="1"/>
  <c r="H1641" i="1" s="1"/>
  <c r="C1640" i="1"/>
  <c r="H1640" i="1" s="1"/>
  <c r="C1639" i="1"/>
  <c r="H1639" i="1" s="1"/>
  <c r="C1638" i="1"/>
  <c r="G1638" i="1" s="1"/>
  <c r="C1637" i="1"/>
  <c r="H1637" i="1" s="1"/>
  <c r="C1636" i="1"/>
  <c r="H1636" i="1" s="1"/>
  <c r="C1635" i="1"/>
  <c r="H1635" i="1" s="1"/>
  <c r="H1633" i="1"/>
  <c r="C1633" i="1"/>
  <c r="G1633" i="1" s="1"/>
  <c r="C1632" i="1"/>
  <c r="H1632" i="1" s="1"/>
  <c r="C1631" i="1"/>
  <c r="H1631" i="1" s="1"/>
  <c r="C1630" i="1"/>
  <c r="G1630" i="1" s="1"/>
  <c r="C1629" i="1"/>
  <c r="H1629" i="1" s="1"/>
  <c r="C1627" i="1"/>
  <c r="H1627" i="1" s="1"/>
  <c r="C1626" i="1"/>
  <c r="G1626" i="1" s="1"/>
  <c r="C1625" i="1"/>
  <c r="H1625" i="1" s="1"/>
  <c r="C1624" i="1"/>
  <c r="H1624" i="1" s="1"/>
  <c r="C1620" i="1"/>
  <c r="H1620" i="1" s="1"/>
  <c r="C1619" i="1"/>
  <c r="H1619" i="1" s="1"/>
  <c r="C1618" i="1"/>
  <c r="G1618" i="1" s="1"/>
  <c r="C1617" i="1"/>
  <c r="H1617" i="1" s="1"/>
  <c r="C1616" i="1"/>
  <c r="H1616" i="1" s="1"/>
  <c r="C1615" i="1"/>
  <c r="H1615" i="1" s="1"/>
  <c r="H1613" i="1"/>
  <c r="C1613" i="1"/>
  <c r="G1613" i="1" s="1"/>
  <c r="C1612" i="1"/>
  <c r="H1612" i="1" s="1"/>
  <c r="C1611" i="1"/>
  <c r="H1611" i="1" s="1"/>
  <c r="C1610" i="1"/>
  <c r="G1610" i="1" s="1"/>
  <c r="C1609" i="1"/>
  <c r="H1609" i="1" s="1"/>
  <c r="C1608" i="1"/>
  <c r="H1608" i="1" s="1"/>
  <c r="C1607" i="1"/>
  <c r="H1607" i="1" s="1"/>
  <c r="H1606" i="1"/>
  <c r="C1606" i="1"/>
  <c r="G1606" i="1" s="1"/>
  <c r="H1605" i="1"/>
  <c r="G1605" i="1"/>
  <c r="C1605" i="1"/>
  <c r="C1603" i="1"/>
  <c r="H1603" i="1" s="1"/>
  <c r="C1601" i="1"/>
  <c r="H1601" i="1" s="1"/>
  <c r="C1600" i="1"/>
  <c r="H1600" i="1" s="1"/>
  <c r="C1599" i="1"/>
  <c r="H1599" i="1" s="1"/>
  <c r="C1598" i="1"/>
  <c r="G1598" i="1" s="1"/>
  <c r="C1597" i="1"/>
  <c r="H1597" i="1" s="1"/>
  <c r="C1596" i="1"/>
  <c r="H1596" i="1" s="1"/>
  <c r="H1594" i="1"/>
  <c r="C1594" i="1"/>
  <c r="G1594" i="1" s="1"/>
  <c r="H1593" i="1"/>
  <c r="C1593" i="1"/>
  <c r="G1593" i="1" s="1"/>
  <c r="C1592" i="1"/>
  <c r="H1592" i="1" s="1"/>
  <c r="C1591" i="1"/>
  <c r="H1591" i="1" s="1"/>
  <c r="C1590" i="1"/>
  <c r="H1590" i="1" s="1"/>
  <c r="H1589" i="1"/>
  <c r="C1589" i="1"/>
  <c r="G1589" i="1" s="1"/>
  <c r="C1588" i="1"/>
  <c r="H1588" i="1" s="1"/>
  <c r="C1587" i="1"/>
  <c r="H1587" i="1" s="1"/>
  <c r="C1586" i="1"/>
  <c r="H1586" i="1" s="1"/>
  <c r="C1584" i="1"/>
  <c r="H1584" i="1" s="1"/>
  <c r="C1582" i="1"/>
  <c r="H1582" i="1" s="1"/>
  <c r="D1581" i="1"/>
  <c r="C1581" i="1"/>
  <c r="H1581" i="1" s="1"/>
  <c r="H1580" i="1"/>
  <c r="G1580" i="1"/>
  <c r="I1580" i="1" s="1"/>
  <c r="D1580" i="1"/>
  <c r="C1580" i="1"/>
  <c r="J1580" i="1" s="1"/>
  <c r="D1579" i="1"/>
  <c r="C1579" i="1"/>
  <c r="H1579" i="1" s="1"/>
  <c r="H1578" i="1"/>
  <c r="G1578" i="1"/>
  <c r="I1578" i="1" s="1"/>
  <c r="D1578" i="1"/>
  <c r="C1578" i="1"/>
  <c r="J1578" i="1" s="1"/>
  <c r="H1577" i="1"/>
  <c r="G1577" i="1"/>
  <c r="D1577" i="1"/>
  <c r="C1577" i="1"/>
  <c r="D1576" i="1"/>
  <c r="C1576" i="1"/>
  <c r="H1576" i="1" s="1"/>
  <c r="H1575" i="1"/>
  <c r="G1575" i="1"/>
  <c r="I1575" i="1" s="1"/>
  <c r="D1575" i="1"/>
  <c r="C1575" i="1"/>
  <c r="J1575" i="1" s="1"/>
  <c r="D1574" i="1"/>
  <c r="C1574" i="1"/>
  <c r="H1574" i="1" s="1"/>
  <c r="H1573" i="1"/>
  <c r="G1573" i="1"/>
  <c r="I1573" i="1" s="1"/>
  <c r="D1573" i="1"/>
  <c r="C1573" i="1"/>
  <c r="J1573" i="1" s="1"/>
  <c r="H1572" i="1"/>
  <c r="G1572" i="1"/>
  <c r="D1572" i="1"/>
  <c r="C1572" i="1"/>
  <c r="H1571" i="1"/>
  <c r="G1571" i="1"/>
  <c r="D1571" i="1"/>
  <c r="C1571" i="1"/>
  <c r="D1570" i="1"/>
  <c r="C1570" i="1"/>
  <c r="H1570" i="1" s="1"/>
  <c r="H1569" i="1"/>
  <c r="G1569" i="1"/>
  <c r="I1569" i="1" s="1"/>
  <c r="D1569" i="1"/>
  <c r="C1569" i="1"/>
  <c r="J1569" i="1" s="1"/>
  <c r="D1568" i="1"/>
  <c r="C1568" i="1"/>
  <c r="H1568" i="1" s="1"/>
  <c r="H1567" i="1"/>
  <c r="G1567" i="1"/>
  <c r="I1567" i="1" s="1"/>
  <c r="D1567" i="1"/>
  <c r="C1567" i="1"/>
  <c r="J1567" i="1" s="1"/>
  <c r="D1566" i="1"/>
  <c r="C1566" i="1"/>
  <c r="H1566" i="1" s="1"/>
  <c r="H1565" i="1"/>
  <c r="G1565" i="1"/>
  <c r="I1565" i="1" s="1"/>
  <c r="D1565" i="1"/>
  <c r="C1565" i="1"/>
  <c r="J1565" i="1" s="1"/>
  <c r="D1564" i="1"/>
  <c r="C1564" i="1"/>
  <c r="H1564" i="1" s="1"/>
  <c r="D1563" i="1"/>
  <c r="C1563" i="1"/>
  <c r="H1563" i="1" s="1"/>
  <c r="H1562" i="1"/>
  <c r="G1562" i="1"/>
  <c r="I1562" i="1" s="1"/>
  <c r="D1562" i="1"/>
  <c r="C1562" i="1"/>
  <c r="J1562" i="1" s="1"/>
  <c r="D1561" i="1"/>
  <c r="C1561" i="1"/>
  <c r="H1561" i="1" s="1"/>
  <c r="H1560" i="1"/>
  <c r="G1560" i="1"/>
  <c r="I1560" i="1" s="1"/>
  <c r="D1560" i="1"/>
  <c r="C1560" i="1"/>
  <c r="J1560" i="1" s="1"/>
  <c r="D1559" i="1"/>
  <c r="C1559" i="1"/>
  <c r="H1559" i="1" s="1"/>
  <c r="H1558" i="1"/>
  <c r="G1558" i="1"/>
  <c r="I1558" i="1" s="1"/>
  <c r="D1558" i="1"/>
  <c r="C1558" i="1"/>
  <c r="J1558" i="1" s="1"/>
  <c r="D1557" i="1"/>
  <c r="C1557" i="1"/>
  <c r="H1557" i="1" s="1"/>
  <c r="D1556" i="1"/>
  <c r="C1556" i="1"/>
  <c r="H1556" i="1" s="1"/>
  <c r="D1555" i="1"/>
  <c r="C1555" i="1"/>
  <c r="H1555" i="1" s="1"/>
  <c r="H1554" i="1"/>
  <c r="G1554" i="1"/>
  <c r="I1554" i="1" s="1"/>
  <c r="D1554" i="1"/>
  <c r="C1554" i="1"/>
  <c r="J1554" i="1" s="1"/>
  <c r="D1553" i="1"/>
  <c r="C1553" i="1"/>
  <c r="H1553" i="1" s="1"/>
  <c r="G1552" i="1"/>
  <c r="D1552" i="1"/>
  <c r="H1552" i="1" s="1"/>
  <c r="C1552" i="1"/>
  <c r="D1551" i="1"/>
  <c r="C1551" i="1"/>
  <c r="H1551" i="1" s="1"/>
  <c r="H1550" i="1"/>
  <c r="G1550" i="1"/>
  <c r="I1550" i="1" s="1"/>
  <c r="D1550" i="1"/>
  <c r="C1550" i="1"/>
  <c r="J1550" i="1" s="1"/>
  <c r="D1549" i="1"/>
  <c r="C1549" i="1"/>
  <c r="H1549" i="1" s="1"/>
  <c r="H1548" i="1"/>
  <c r="G1548" i="1"/>
  <c r="I1548" i="1" s="1"/>
  <c r="D1548" i="1"/>
  <c r="C1548" i="1"/>
  <c r="J1548" i="1" s="1"/>
  <c r="D1547" i="1"/>
  <c r="H1547" i="1" s="1"/>
  <c r="C1547" i="1"/>
  <c r="D1546" i="1"/>
  <c r="G1546" i="1" s="1"/>
  <c r="I1546" i="1" s="1"/>
  <c r="C1546" i="1"/>
  <c r="H1546" i="1" s="1"/>
  <c r="H1545" i="1"/>
  <c r="D1545" i="1"/>
  <c r="C1545" i="1"/>
  <c r="G1545" i="1" s="1"/>
  <c r="I1545" i="1" s="1"/>
  <c r="D1544" i="1"/>
  <c r="G1544" i="1" s="1"/>
  <c r="C1544" i="1"/>
  <c r="H1543" i="1"/>
  <c r="D1543" i="1"/>
  <c r="C1543" i="1"/>
  <c r="G1543" i="1" s="1"/>
  <c r="I1543" i="1" s="1"/>
  <c r="D1542" i="1"/>
  <c r="H1542" i="1" s="1"/>
  <c r="C1542" i="1"/>
  <c r="H1541" i="1"/>
  <c r="D1541" i="1"/>
  <c r="C1541" i="1"/>
  <c r="G1541" i="1" s="1"/>
  <c r="I1541" i="1" s="1"/>
  <c r="D1540" i="1"/>
  <c r="H1540" i="1" s="1"/>
  <c r="C1540" i="1"/>
  <c r="C1539" i="1"/>
  <c r="C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D1511" i="1"/>
  <c r="H1511" i="1" s="1"/>
  <c r="C1511" i="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D1391" i="1"/>
  <c r="C1391" i="1"/>
  <c r="G1391" i="1" s="1"/>
  <c r="H1390" i="1"/>
  <c r="D1390" i="1"/>
  <c r="C1390" i="1"/>
  <c r="G1390" i="1" s="1"/>
  <c r="H1389" i="1"/>
  <c r="D1389" i="1"/>
  <c r="C1389" i="1"/>
  <c r="D1388" i="1"/>
  <c r="C1388" i="1"/>
  <c r="G1388" i="1" s="1"/>
  <c r="D1387" i="1"/>
  <c r="C1387" i="1"/>
  <c r="D1386" i="1"/>
  <c r="C1386" i="1"/>
  <c r="H1386" i="1" s="1"/>
  <c r="H1385" i="1"/>
  <c r="D1385" i="1"/>
  <c r="C1385" i="1"/>
  <c r="G1385" i="1" s="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D1344" i="1"/>
  <c r="H1344" i="1" s="1"/>
  <c r="C1344" i="1"/>
  <c r="D1343" i="1"/>
  <c r="H1343" i="1" s="1"/>
  <c r="C1343" i="1"/>
  <c r="D1342" i="1"/>
  <c r="H1342" i="1" s="1"/>
  <c r="C1342" i="1"/>
  <c r="D1341" i="1"/>
  <c r="H1341" i="1" s="1"/>
  <c r="C1341" i="1"/>
  <c r="D1340" i="1"/>
  <c r="H1340" i="1" s="1"/>
  <c r="C1340" i="1"/>
  <c r="D1339" i="1"/>
  <c r="C1339" i="1"/>
  <c r="H1338" i="1"/>
  <c r="D1338" i="1"/>
  <c r="G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G1311" i="1"/>
  <c r="D1311" i="1"/>
  <c r="H1311" i="1" s="1"/>
  <c r="C1311" i="1"/>
  <c r="G1310" i="1"/>
  <c r="D1310" i="1"/>
  <c r="H1310" i="1" s="1"/>
  <c r="C1310" i="1"/>
  <c r="G1309" i="1"/>
  <c r="D1309" i="1"/>
  <c r="H1309" i="1" s="1"/>
  <c r="C1309" i="1"/>
  <c r="D1308" i="1"/>
  <c r="H1308" i="1" s="1"/>
  <c r="C1308" i="1"/>
  <c r="G1307" i="1"/>
  <c r="D1307" i="1"/>
  <c r="H1307" i="1" s="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D1271" i="1"/>
  <c r="G1271" i="1" s="1"/>
  <c r="C1271" i="1"/>
  <c r="D1270" i="1"/>
  <c r="H1270" i="1" s="1"/>
  <c r="C1270" i="1"/>
  <c r="H1269" i="1"/>
  <c r="D1269" i="1"/>
  <c r="G1269" i="1" s="1"/>
  <c r="C1269" i="1"/>
  <c r="C1268" i="1"/>
  <c r="H1267" i="1"/>
  <c r="G1267" i="1"/>
  <c r="D1267" i="1"/>
  <c r="C1267" i="1"/>
  <c r="H1266" i="1"/>
  <c r="G1266" i="1"/>
  <c r="D1266" i="1"/>
  <c r="C1266" i="1"/>
  <c r="H1265" i="1"/>
  <c r="G1265" i="1"/>
  <c r="D1265" i="1"/>
  <c r="C1265" i="1"/>
  <c r="C1264" i="1"/>
  <c r="H1263" i="1"/>
  <c r="D1263" i="1"/>
  <c r="G1263" i="1" s="1"/>
  <c r="C1263" i="1"/>
  <c r="D1262" i="1"/>
  <c r="C1262" i="1"/>
  <c r="D1261" i="1"/>
  <c r="H1261" i="1" s="1"/>
  <c r="C1261" i="1"/>
  <c r="D1260" i="1"/>
  <c r="C1260" i="1"/>
  <c r="C1259" i="1"/>
  <c r="G1258" i="1"/>
  <c r="D1258" i="1"/>
  <c r="H1258" i="1" s="1"/>
  <c r="C1258" i="1"/>
  <c r="D1257" i="1"/>
  <c r="G1257" i="1" s="1"/>
  <c r="C1257" i="1"/>
  <c r="H1257" i="1" s="1"/>
  <c r="C1256" i="1"/>
  <c r="H1254" i="1"/>
  <c r="D1254" i="1"/>
  <c r="G1254" i="1" s="1"/>
  <c r="C1254" i="1"/>
  <c r="H1253" i="1"/>
  <c r="D1253" i="1"/>
  <c r="G1253" i="1" s="1"/>
  <c r="C1253" i="1"/>
  <c r="D1252" i="1"/>
  <c r="G1252" i="1" s="1"/>
  <c r="C1252" i="1"/>
  <c r="G1251"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D1245" i="1"/>
  <c r="G1245" i="1" s="1"/>
  <c r="C1245" i="1"/>
  <c r="D1244" i="1"/>
  <c r="H1244" i="1" s="1"/>
  <c r="C1244" i="1"/>
  <c r="D1243" i="1"/>
  <c r="H1243" i="1" s="1"/>
  <c r="C1243" i="1"/>
  <c r="H1242" i="1"/>
  <c r="D1242" i="1"/>
  <c r="G1242" i="1" s="1"/>
  <c r="C1242" i="1"/>
  <c r="D1241" i="1"/>
  <c r="H1241" i="1" s="1"/>
  <c r="C1241" i="1"/>
  <c r="H1240" i="1"/>
  <c r="D1240" i="1"/>
  <c r="G1240" i="1" s="1"/>
  <c r="C1240" i="1"/>
  <c r="H1239" i="1"/>
  <c r="D1239" i="1"/>
  <c r="G1239" i="1" s="1"/>
  <c r="C1239" i="1"/>
  <c r="H1238" i="1"/>
  <c r="G1238" i="1"/>
  <c r="D1238" i="1"/>
  <c r="C1238" i="1"/>
  <c r="H1237" i="1"/>
  <c r="G1237" i="1"/>
  <c r="D1237" i="1"/>
  <c r="C1237" i="1"/>
  <c r="H1236" i="1"/>
  <c r="D1236" i="1"/>
  <c r="G1236" i="1" s="1"/>
  <c r="C1236" i="1"/>
  <c r="H1235" i="1"/>
  <c r="D1235" i="1"/>
  <c r="G1235" i="1" s="1"/>
  <c r="C1235" i="1"/>
  <c r="D1234" i="1"/>
  <c r="H1234" i="1" s="1"/>
  <c r="C1234" i="1"/>
  <c r="H1233" i="1"/>
  <c r="G1233" i="1"/>
  <c r="D1233" i="1"/>
  <c r="C1233" i="1"/>
  <c r="D1232" i="1"/>
  <c r="H1232" i="1" s="1"/>
  <c r="C1232" i="1"/>
  <c r="D1231" i="1"/>
  <c r="G1231" i="1" s="1"/>
  <c r="C1231" i="1"/>
  <c r="D1230" i="1"/>
  <c r="H1230" i="1" s="1"/>
  <c r="C1230" i="1"/>
  <c r="H1229" i="1"/>
  <c r="D1229" i="1"/>
  <c r="G1229" i="1" s="1"/>
  <c r="C1229" i="1"/>
  <c r="H1228" i="1"/>
  <c r="G1228" i="1"/>
  <c r="D1228" i="1"/>
  <c r="C1228" i="1"/>
  <c r="H1227" i="1"/>
  <c r="G1227" i="1"/>
  <c r="D1227" i="1"/>
  <c r="C1227" i="1"/>
  <c r="D1226" i="1"/>
  <c r="H1226" i="1" s="1"/>
  <c r="C1226" i="1"/>
  <c r="H1225" i="1"/>
  <c r="G1225" i="1"/>
  <c r="D1225" i="1"/>
  <c r="C1225" i="1"/>
  <c r="C1224" i="1"/>
  <c r="C1223" i="1"/>
  <c r="H1222" i="1"/>
  <c r="G1222" i="1"/>
  <c r="D1222" i="1"/>
  <c r="C1222" i="1"/>
  <c r="H1221" i="1"/>
  <c r="G1221" i="1"/>
  <c r="D1221" i="1"/>
  <c r="C1221" i="1"/>
  <c r="H1220" i="1"/>
  <c r="D1220" i="1"/>
  <c r="G1220" i="1" s="1"/>
  <c r="C1220" i="1"/>
  <c r="H1219" i="1"/>
  <c r="D1219" i="1"/>
  <c r="G1219" i="1" s="1"/>
  <c r="C1219" i="1"/>
  <c r="D1218" i="1"/>
  <c r="H1218" i="1" s="1"/>
  <c r="C1218" i="1"/>
  <c r="D1217" i="1"/>
  <c r="H1217" i="1" s="1"/>
  <c r="C1217" i="1"/>
  <c r="H1216" i="1"/>
  <c r="G1216" i="1"/>
  <c r="D1216" i="1"/>
  <c r="C1216" i="1"/>
  <c r="D1215" i="1"/>
  <c r="H1215" i="1" s="1"/>
  <c r="C1215" i="1"/>
  <c r="H1214" i="1"/>
  <c r="D1214" i="1"/>
  <c r="G1214" i="1" s="1"/>
  <c r="C1214" i="1"/>
  <c r="H1213" i="1"/>
  <c r="G1213" i="1"/>
  <c r="D1213" i="1"/>
  <c r="C1213" i="1"/>
  <c r="H1212" i="1"/>
  <c r="G1212" i="1"/>
  <c r="D1212" i="1"/>
  <c r="C1212" i="1"/>
  <c r="D1211" i="1"/>
  <c r="H1211" i="1" s="1"/>
  <c r="C1211" i="1"/>
  <c r="D1210" i="1"/>
  <c r="H1210" i="1" s="1"/>
  <c r="C1210" i="1"/>
  <c r="H1209" i="1"/>
  <c r="G1209" i="1"/>
  <c r="D1209" i="1"/>
  <c r="C1209" i="1"/>
  <c r="D1208" i="1"/>
  <c r="H1208" i="1" s="1"/>
  <c r="C1208" i="1"/>
  <c r="C1207" i="1"/>
  <c r="H1206" i="1"/>
  <c r="D1206" i="1"/>
  <c r="G1206" i="1" s="1"/>
  <c r="C1206" i="1"/>
  <c r="H1205" i="1"/>
  <c r="D1205" i="1"/>
  <c r="G1205" i="1" s="1"/>
  <c r="C1205" i="1"/>
  <c r="D1204" i="1"/>
  <c r="H1204" i="1" s="1"/>
  <c r="C1204" i="1"/>
  <c r="H1203" i="1"/>
  <c r="D1203" i="1"/>
  <c r="G1203" i="1" s="1"/>
  <c r="C1203" i="1"/>
  <c r="H1202" i="1"/>
  <c r="D1202" i="1"/>
  <c r="G1202" i="1" s="1"/>
  <c r="C1202" i="1"/>
  <c r="C1201" i="1"/>
  <c r="H1200" i="1"/>
  <c r="D1200" i="1"/>
  <c r="G1200" i="1" s="1"/>
  <c r="C1200" i="1"/>
  <c r="G1199" i="1"/>
  <c r="D1199" i="1"/>
  <c r="H1199" i="1" s="1"/>
  <c r="C1199" i="1"/>
  <c r="H1198" i="1"/>
  <c r="G1198" i="1"/>
  <c r="D1198" i="1"/>
  <c r="C1198" i="1"/>
  <c r="H1197" i="1"/>
  <c r="G1197" i="1"/>
  <c r="D1197" i="1"/>
  <c r="C1197" i="1"/>
  <c r="H1196" i="1"/>
  <c r="G1196" i="1"/>
  <c r="D1196" i="1"/>
  <c r="C1196" i="1"/>
  <c r="H1195" i="1"/>
  <c r="G1195" i="1"/>
  <c r="D1195" i="1"/>
  <c r="C1195" i="1"/>
  <c r="H1194" i="1"/>
  <c r="D1194" i="1"/>
  <c r="G1194" i="1" s="1"/>
  <c r="C1194" i="1"/>
  <c r="D1193" i="1"/>
  <c r="H1193" i="1" s="1"/>
  <c r="C1193" i="1"/>
  <c r="D1192" i="1"/>
  <c r="H1192" i="1" s="1"/>
  <c r="C1192" i="1"/>
  <c r="D1191" i="1"/>
  <c r="H1191" i="1" s="1"/>
  <c r="C1191" i="1"/>
  <c r="C1190" i="1"/>
  <c r="D1189" i="1"/>
  <c r="H1189" i="1" s="1"/>
  <c r="C1189" i="1"/>
  <c r="D1188" i="1"/>
  <c r="H1188" i="1" s="1"/>
  <c r="C1188" i="1"/>
  <c r="H1187" i="1"/>
  <c r="G1187" i="1"/>
  <c r="D1187" i="1"/>
  <c r="C1187" i="1"/>
  <c r="G1186" i="1"/>
  <c r="D1186" i="1"/>
  <c r="H1186" i="1" s="1"/>
  <c r="C1186" i="1"/>
  <c r="D1185" i="1"/>
  <c r="H1185" i="1" s="1"/>
  <c r="C1185" i="1"/>
  <c r="D1184" i="1"/>
  <c r="C1184" i="1"/>
  <c r="D1183" i="1"/>
  <c r="H1183" i="1" s="1"/>
  <c r="C1183" i="1"/>
  <c r="D1179" i="1"/>
  <c r="G1179" i="1" s="1"/>
  <c r="C1179" i="1"/>
  <c r="H1178" i="1"/>
  <c r="D1178" i="1"/>
  <c r="G1178" i="1" s="1"/>
  <c r="C1178" i="1"/>
  <c r="D1177" i="1"/>
  <c r="H1177" i="1" s="1"/>
  <c r="C1177" i="1"/>
  <c r="D1176" i="1"/>
  <c r="H1176" i="1" s="1"/>
  <c r="C1176" i="1"/>
  <c r="D1175" i="1"/>
  <c r="G1175" i="1" s="1"/>
  <c r="C1175" i="1"/>
  <c r="D1174" i="1"/>
  <c r="H1174" i="1" s="1"/>
  <c r="C1174" i="1"/>
  <c r="D1173" i="1"/>
  <c r="H1173" i="1" s="1"/>
  <c r="C1173" i="1"/>
  <c r="H1172" i="1"/>
  <c r="G1172" i="1"/>
  <c r="D1172" i="1"/>
  <c r="C1172" i="1"/>
  <c r="G1171" i="1"/>
  <c r="D1171" i="1"/>
  <c r="H1171" i="1" s="1"/>
  <c r="C1171" i="1"/>
  <c r="D1170" i="1"/>
  <c r="H1170" i="1" s="1"/>
  <c r="C1170" i="1"/>
  <c r="G1169" i="1"/>
  <c r="D1169" i="1"/>
  <c r="H1169" i="1" s="1"/>
  <c r="C1169" i="1"/>
  <c r="H1168" i="1"/>
  <c r="G1168" i="1"/>
  <c r="D1168" i="1"/>
  <c r="C1168" i="1"/>
  <c r="D1167" i="1"/>
  <c r="G1167" i="1" s="1"/>
  <c r="C1167" i="1"/>
  <c r="G1166" i="1"/>
  <c r="D1166" i="1"/>
  <c r="H1166" i="1" s="1"/>
  <c r="C1166" i="1"/>
  <c r="G1165" i="1"/>
  <c r="D1165" i="1"/>
  <c r="H1165" i="1" s="1"/>
  <c r="C1165" i="1"/>
  <c r="G1164" i="1"/>
  <c r="D1164" i="1"/>
  <c r="H1164" i="1" s="1"/>
  <c r="C1164" i="1"/>
  <c r="G1163" i="1"/>
  <c r="D1163" i="1"/>
  <c r="H1163" i="1" s="1"/>
  <c r="C1163" i="1"/>
  <c r="H1162" i="1"/>
  <c r="G1162" i="1"/>
  <c r="D1162" i="1"/>
  <c r="C1162" i="1"/>
  <c r="H1161" i="1"/>
  <c r="G1161" i="1"/>
  <c r="D1161" i="1"/>
  <c r="C1161" i="1"/>
  <c r="G1160" i="1"/>
  <c r="D1160" i="1"/>
  <c r="H1160" i="1" s="1"/>
  <c r="C1160" i="1"/>
  <c r="H1159" i="1"/>
  <c r="G1159" i="1"/>
  <c r="D1159" i="1"/>
  <c r="C1159" i="1"/>
  <c r="D1158" i="1"/>
  <c r="H1158" i="1" s="1"/>
  <c r="C1158" i="1"/>
  <c r="D1157" i="1"/>
  <c r="H1157" i="1" s="1"/>
  <c r="C1157" i="1"/>
  <c r="H1156" i="1"/>
  <c r="G1156" i="1"/>
  <c r="D1156" i="1"/>
  <c r="C1156" i="1"/>
  <c r="C1155" i="1"/>
  <c r="G1154" i="1"/>
  <c r="D1154" i="1"/>
  <c r="H1154" i="1" s="1"/>
  <c r="C1154" i="1"/>
  <c r="D1153" i="1"/>
  <c r="H1153" i="1" s="1"/>
  <c r="C1153" i="1"/>
  <c r="C1152" i="1"/>
  <c r="D1151" i="1"/>
  <c r="H1151" i="1" s="1"/>
  <c r="C1151" i="1"/>
  <c r="H1150" i="1"/>
  <c r="G1150" i="1"/>
  <c r="D1150" i="1"/>
  <c r="C1150" i="1"/>
  <c r="H1149" i="1"/>
  <c r="G1149" i="1"/>
  <c r="D1149" i="1"/>
  <c r="C1149" i="1"/>
  <c r="C1148" i="1"/>
  <c r="H1147" i="1"/>
  <c r="G1147" i="1"/>
  <c r="D1147" i="1"/>
  <c r="C1147" i="1"/>
  <c r="H1146" i="1"/>
  <c r="G1146" i="1"/>
  <c r="D1146" i="1"/>
  <c r="C1146" i="1"/>
  <c r="D1145" i="1"/>
  <c r="H1145" i="1" s="1"/>
  <c r="C1145" i="1"/>
  <c r="H1144" i="1"/>
  <c r="D1144" i="1"/>
  <c r="G1144" i="1" s="1"/>
  <c r="C1144" i="1"/>
  <c r="H1143" i="1"/>
  <c r="D1143" i="1"/>
  <c r="G1143" i="1" s="1"/>
  <c r="C1143" i="1"/>
  <c r="H1142" i="1"/>
  <c r="D1142" i="1"/>
  <c r="G1142" i="1" s="1"/>
  <c r="C1142" i="1"/>
  <c r="C1141" i="1"/>
  <c r="C1140" i="1"/>
  <c r="D1139" i="1"/>
  <c r="H1139" i="1" s="1"/>
  <c r="C1139" i="1"/>
  <c r="H1138" i="1"/>
  <c r="D1138" i="1"/>
  <c r="G1138" i="1" s="1"/>
  <c r="C1138" i="1"/>
  <c r="H1137" i="1"/>
  <c r="G1137" i="1"/>
  <c r="D1137" i="1"/>
  <c r="C1137" i="1"/>
  <c r="D1136" i="1"/>
  <c r="H1136" i="1" s="1"/>
  <c r="C1136" i="1"/>
  <c r="D1135" i="1"/>
  <c r="H1135" i="1" s="1"/>
  <c r="C1135" i="1"/>
  <c r="H1134" i="1"/>
  <c r="D1134" i="1"/>
  <c r="G1134" i="1" s="1"/>
  <c r="C1134" i="1"/>
  <c r="H1133" i="1"/>
  <c r="G1133" i="1"/>
  <c r="D1133" i="1"/>
  <c r="C1133" i="1"/>
  <c r="C1132" i="1"/>
  <c r="H1131" i="1"/>
  <c r="G1131" i="1"/>
  <c r="D1131" i="1"/>
  <c r="C1131" i="1"/>
  <c r="G1130" i="1"/>
  <c r="D1130" i="1"/>
  <c r="H1130" i="1" s="1"/>
  <c r="C1130" i="1"/>
  <c r="H1129" i="1"/>
  <c r="G1129" i="1"/>
  <c r="D1129" i="1"/>
  <c r="C1129" i="1"/>
  <c r="D1128" i="1"/>
  <c r="H1128" i="1" s="1"/>
  <c r="C1128" i="1"/>
  <c r="H1127" i="1"/>
  <c r="D1127" i="1"/>
  <c r="G1127" i="1" s="1"/>
  <c r="C1127" i="1"/>
  <c r="H1126" i="1"/>
  <c r="D1126" i="1"/>
  <c r="G1126" i="1" s="1"/>
  <c r="C1126" i="1"/>
  <c r="C1125" i="1"/>
  <c r="H1123" i="1"/>
  <c r="G1123" i="1"/>
  <c r="D1123" i="1"/>
  <c r="C1123" i="1"/>
  <c r="H1122" i="1"/>
  <c r="G1122" i="1"/>
  <c r="D1122" i="1"/>
  <c r="C1122" i="1"/>
  <c r="D1121" i="1"/>
  <c r="H1121" i="1" s="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G1113" i="1"/>
  <c r="D1113" i="1"/>
  <c r="H1113" i="1" s="1"/>
  <c r="C1113" i="1"/>
  <c r="C1112" i="1"/>
  <c r="H1111" i="1"/>
  <c r="G1111" i="1"/>
  <c r="D1111" i="1"/>
  <c r="C1111" i="1"/>
  <c r="D1110" i="1"/>
  <c r="H1110" i="1" s="1"/>
  <c r="C1110" i="1"/>
  <c r="D1109" i="1"/>
  <c r="H1109" i="1" s="1"/>
  <c r="C1109" i="1"/>
  <c r="H1108" i="1"/>
  <c r="G1108" i="1"/>
  <c r="D1108" i="1"/>
  <c r="C1108" i="1"/>
  <c r="G1107" i="1"/>
  <c r="D1107" i="1"/>
  <c r="H1107" i="1" s="1"/>
  <c r="C1107" i="1"/>
  <c r="H1106" i="1"/>
  <c r="G1106" i="1"/>
  <c r="D1106" i="1"/>
  <c r="C1106" i="1"/>
  <c r="D1105" i="1"/>
  <c r="H1105" i="1" s="1"/>
  <c r="C1105" i="1"/>
  <c r="H1104" i="1"/>
  <c r="G1104" i="1"/>
  <c r="D1104" i="1"/>
  <c r="C1104" i="1"/>
  <c r="G1103" i="1"/>
  <c r="D1103" i="1"/>
  <c r="H1103" i="1" s="1"/>
  <c r="C1103" i="1"/>
  <c r="D1102" i="1"/>
  <c r="H1102" i="1" s="1"/>
  <c r="C1102" i="1"/>
  <c r="H1101" i="1"/>
  <c r="G1101" i="1"/>
  <c r="D1101" i="1"/>
  <c r="C1101" i="1"/>
  <c r="G1100" i="1"/>
  <c r="D1100" i="1"/>
  <c r="H1100" i="1" s="1"/>
  <c r="C1100" i="1"/>
  <c r="H1099" i="1"/>
  <c r="G1099" i="1"/>
  <c r="D1099" i="1"/>
  <c r="C1099" i="1"/>
  <c r="H1098" i="1"/>
  <c r="G1098" i="1"/>
  <c r="D1098" i="1"/>
  <c r="C1098" i="1"/>
  <c r="H1097" i="1"/>
  <c r="D1097" i="1"/>
  <c r="G1097" i="1" s="1"/>
  <c r="C1097" i="1"/>
  <c r="H1096" i="1"/>
  <c r="G1096" i="1"/>
  <c r="D1096" i="1"/>
  <c r="C1096" i="1"/>
  <c r="D1095" i="1"/>
  <c r="H1095" i="1" s="1"/>
  <c r="C1095" i="1"/>
  <c r="C1094" i="1"/>
  <c r="C1093" i="1"/>
  <c r="D1092" i="1"/>
  <c r="H1092" i="1" s="1"/>
  <c r="C1092" i="1"/>
  <c r="H1091" i="1"/>
  <c r="D1091" i="1"/>
  <c r="G1091" i="1" s="1"/>
  <c r="C1091" i="1"/>
  <c r="D1090" i="1"/>
  <c r="H1090" i="1" s="1"/>
  <c r="C1090" i="1"/>
  <c r="H1089" i="1"/>
  <c r="D1089" i="1"/>
  <c r="G1089" i="1" s="1"/>
  <c r="C1089" i="1"/>
  <c r="D1088" i="1"/>
  <c r="H1088" i="1" s="1"/>
  <c r="C1088" i="1"/>
  <c r="D1087" i="1"/>
  <c r="G1087" i="1" s="1"/>
  <c r="C1087" i="1"/>
  <c r="H1086" i="1"/>
  <c r="D1086" i="1"/>
  <c r="G1086" i="1" s="1"/>
  <c r="C1086" i="1"/>
  <c r="D1085" i="1"/>
  <c r="H1085" i="1" s="1"/>
  <c r="C1085" i="1"/>
  <c r="H1084" i="1"/>
  <c r="D1084" i="1"/>
  <c r="G1084" i="1" s="1"/>
  <c r="C1084" i="1"/>
  <c r="D1083" i="1"/>
  <c r="H1083" i="1" s="1"/>
  <c r="C1083" i="1"/>
  <c r="D1082" i="1"/>
  <c r="H1082" i="1" s="1"/>
  <c r="C1082" i="1"/>
  <c r="D1081" i="1"/>
  <c r="H1081" i="1" s="1"/>
  <c r="C1081" i="1"/>
  <c r="H1080" i="1"/>
  <c r="D1080" i="1"/>
  <c r="G1080" i="1" s="1"/>
  <c r="C1080" i="1"/>
  <c r="D1079" i="1"/>
  <c r="H1079" i="1" s="1"/>
  <c r="C1079" i="1"/>
  <c r="D1078" i="1"/>
  <c r="C1078" i="1"/>
  <c r="H1077" i="1"/>
  <c r="D1077" i="1"/>
  <c r="G1077" i="1" s="1"/>
  <c r="C1077" i="1"/>
  <c r="H1073" i="1"/>
  <c r="G1073" i="1"/>
  <c r="D1073" i="1"/>
  <c r="C1073" i="1"/>
  <c r="D1072" i="1"/>
  <c r="H1072" i="1" s="1"/>
  <c r="C1072" i="1"/>
  <c r="H1071" i="1"/>
  <c r="G1071" i="1"/>
  <c r="D1071" i="1"/>
  <c r="C1071" i="1"/>
  <c r="D1070" i="1"/>
  <c r="H1070" i="1" s="1"/>
  <c r="C1070" i="1"/>
  <c r="H1069" i="1"/>
  <c r="G1069" i="1"/>
  <c r="D1069" i="1"/>
  <c r="C1069" i="1"/>
  <c r="D1068" i="1"/>
  <c r="H1068" i="1" s="1"/>
  <c r="C1068" i="1"/>
  <c r="D1067" i="1"/>
  <c r="H1067" i="1" s="1"/>
  <c r="C1067" i="1"/>
  <c r="D1066" i="1"/>
  <c r="H1066" i="1" s="1"/>
  <c r="C1066" i="1"/>
  <c r="G1065" i="1"/>
  <c r="D1065" i="1"/>
  <c r="H1065" i="1" s="1"/>
  <c r="C1065" i="1"/>
  <c r="H1064" i="1"/>
  <c r="G1064" i="1"/>
  <c r="D1064" i="1"/>
  <c r="C1064" i="1"/>
  <c r="D1063" i="1"/>
  <c r="H1063" i="1" s="1"/>
  <c r="C1063" i="1"/>
  <c r="H1062" i="1"/>
  <c r="G1062" i="1"/>
  <c r="D1062" i="1"/>
  <c r="C1062" i="1"/>
  <c r="C1061" i="1"/>
  <c r="D1060" i="1"/>
  <c r="H1060" i="1" s="1"/>
  <c r="C1060" i="1"/>
  <c r="D1059" i="1"/>
  <c r="C1059" i="1"/>
  <c r="G1058" i="1"/>
  <c r="D1058" i="1"/>
  <c r="H1058" i="1" s="1"/>
  <c r="C1058" i="1"/>
  <c r="D1057" i="1"/>
  <c r="H1057" i="1" s="1"/>
  <c r="C1057" i="1"/>
  <c r="D1056" i="1"/>
  <c r="H1056" i="1" s="1"/>
  <c r="C1056" i="1"/>
  <c r="H1055" i="1"/>
  <c r="G1055" i="1"/>
  <c r="D1055" i="1"/>
  <c r="C1055" i="1"/>
  <c r="H1054" i="1"/>
  <c r="G1054" i="1"/>
  <c r="D1054" i="1"/>
  <c r="C1054" i="1"/>
  <c r="D1053" i="1"/>
  <c r="H1053" i="1" s="1"/>
  <c r="C1053" i="1"/>
  <c r="H1052" i="1"/>
  <c r="G1052" i="1"/>
  <c r="D1052" i="1"/>
  <c r="C1052" i="1"/>
  <c r="D1051" i="1"/>
  <c r="H1051" i="1" s="1"/>
  <c r="C1051" i="1"/>
  <c r="C1050" i="1"/>
  <c r="D1049" i="1"/>
  <c r="H1049" i="1" s="1"/>
  <c r="C1049" i="1"/>
  <c r="H1048" i="1"/>
  <c r="G1048" i="1"/>
  <c r="D1048" i="1"/>
  <c r="C1048" i="1"/>
  <c r="D1047" i="1"/>
  <c r="H1047" i="1" s="1"/>
  <c r="C1047" i="1"/>
  <c r="D1046" i="1"/>
  <c r="H1046" i="1" s="1"/>
  <c r="C1046" i="1"/>
  <c r="D1045" i="1"/>
  <c r="C1045" i="1"/>
  <c r="D1044" i="1"/>
  <c r="H1044" i="1" s="1"/>
  <c r="C1044" i="1"/>
  <c r="D1043" i="1"/>
  <c r="H1043" i="1" s="1"/>
  <c r="C1043" i="1"/>
  <c r="D1042" i="1"/>
  <c r="H1042" i="1" s="1"/>
  <c r="C1042" i="1"/>
  <c r="D1041" i="1"/>
  <c r="H1041" i="1" s="1"/>
  <c r="C1041" i="1"/>
  <c r="D1040" i="1"/>
  <c r="C1040" i="1"/>
  <c r="D1039" i="1"/>
  <c r="C1039" i="1"/>
  <c r="H1039" i="1" s="1"/>
  <c r="D1038" i="1"/>
  <c r="H1038" i="1" s="1"/>
  <c r="C1038" i="1"/>
  <c r="D1037" i="1"/>
  <c r="H1037" i="1" s="1"/>
  <c r="C1037" i="1"/>
  <c r="D1036" i="1"/>
  <c r="H1036" i="1" s="1"/>
  <c r="C1036" i="1"/>
  <c r="D1035" i="1"/>
  <c r="H1035" i="1" s="1"/>
  <c r="C1035" i="1"/>
  <c r="D1034" i="1"/>
  <c r="C1034" i="1"/>
  <c r="H1033" i="1"/>
  <c r="G1033" i="1"/>
  <c r="D1033" i="1"/>
  <c r="C1033" i="1"/>
  <c r="D1032" i="1"/>
  <c r="H1032" i="1" s="1"/>
  <c r="C1032" i="1"/>
  <c r="G1031" i="1"/>
  <c r="D1031" i="1"/>
  <c r="H1031" i="1" s="1"/>
  <c r="C1031" i="1"/>
  <c r="G1030" i="1"/>
  <c r="D1030" i="1"/>
  <c r="H1030" i="1" s="1"/>
  <c r="C1030" i="1"/>
  <c r="H1029" i="1"/>
  <c r="G1029" i="1"/>
  <c r="D1029" i="1"/>
  <c r="C1029" i="1"/>
  <c r="G1028" i="1"/>
  <c r="D1028" i="1"/>
  <c r="H1028" i="1" s="1"/>
  <c r="C1028" i="1"/>
  <c r="G1027" i="1"/>
  <c r="D1027" i="1"/>
  <c r="H1027" i="1" s="1"/>
  <c r="C1027" i="1"/>
  <c r="G1026" i="1"/>
  <c r="D1026" i="1"/>
  <c r="H1026" i="1" s="1"/>
  <c r="C1026" i="1"/>
  <c r="H1025" i="1"/>
  <c r="G1025" i="1"/>
  <c r="D1025" i="1"/>
  <c r="C1025" i="1"/>
  <c r="C1024" i="1"/>
  <c r="H1023" i="1"/>
  <c r="D1023" i="1"/>
  <c r="G1023" i="1" s="1"/>
  <c r="C1023" i="1"/>
  <c r="H1022" i="1"/>
  <c r="G1022" i="1"/>
  <c r="D1022" i="1"/>
  <c r="C1022" i="1"/>
  <c r="H1021" i="1"/>
  <c r="G1021" i="1"/>
  <c r="D1021" i="1"/>
  <c r="C1021" i="1"/>
  <c r="H1020" i="1"/>
  <c r="G1020" i="1"/>
  <c r="D1020" i="1"/>
  <c r="C1020" i="1"/>
  <c r="H1019" i="1"/>
  <c r="D1019" i="1"/>
  <c r="G1019" i="1" s="1"/>
  <c r="C1019" i="1"/>
  <c r="D1018" i="1"/>
  <c r="G1018" i="1" s="1"/>
  <c r="C1018" i="1"/>
  <c r="H1016" i="1"/>
  <c r="D1016" i="1"/>
  <c r="G1016" i="1" s="1"/>
  <c r="C1016"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D736" i="1"/>
  <c r="C736" i="1"/>
  <c r="H735" i="1"/>
  <c r="G735" i="1"/>
  <c r="D735" i="1"/>
  <c r="C735" i="1"/>
  <c r="H734" i="1"/>
  <c r="G734" i="1"/>
  <c r="D734" i="1"/>
  <c r="C734" i="1"/>
  <c r="D733" i="1"/>
  <c r="H733" i="1" s="1"/>
  <c r="C733" i="1"/>
  <c r="H732" i="1"/>
  <c r="G732" i="1"/>
  <c r="D732" i="1"/>
  <c r="C732" i="1"/>
  <c r="H731" i="1"/>
  <c r="G731" i="1"/>
  <c r="D731" i="1"/>
  <c r="C731" i="1"/>
  <c r="H730" i="1"/>
  <c r="G730" i="1"/>
  <c r="D730" i="1"/>
  <c r="C730" i="1"/>
  <c r="H729" i="1"/>
  <c r="G729" i="1"/>
  <c r="D729" i="1"/>
  <c r="C729" i="1"/>
  <c r="H728" i="1"/>
  <c r="G728" i="1"/>
  <c r="D728" i="1"/>
  <c r="C728" i="1"/>
  <c r="G727" i="1"/>
  <c r="D727" i="1"/>
  <c r="H727" i="1" s="1"/>
  <c r="C727" i="1"/>
  <c r="G726" i="1"/>
  <c r="D726" i="1"/>
  <c r="H726" i="1" s="1"/>
  <c r="C726"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D648" i="1"/>
  <c r="C648" i="1"/>
  <c r="D647" i="1"/>
  <c r="G647" i="1" s="1"/>
  <c r="C647" i="1"/>
  <c r="D646" i="1"/>
  <c r="G646" i="1" s="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D422" i="1"/>
  <c r="H422" i="1" s="1"/>
  <c r="C422" i="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D382" i="1"/>
  <c r="H382" i="1" s="1"/>
  <c r="C382" i="1"/>
  <c r="D381" i="1"/>
  <c r="H381" i="1" s="1"/>
  <c r="C381" i="1"/>
  <c r="G380" i="1"/>
  <c r="D380" i="1"/>
  <c r="H380" i="1" s="1"/>
  <c r="C380" i="1"/>
  <c r="H379" i="1"/>
  <c r="G379" i="1"/>
  <c r="D379" i="1"/>
  <c r="C379" i="1"/>
  <c r="D378" i="1"/>
  <c r="H378" i="1" s="1"/>
  <c r="C378" i="1"/>
  <c r="D377" i="1"/>
  <c r="H377" i="1" s="1"/>
  <c r="C377" i="1"/>
  <c r="D376" i="1"/>
  <c r="H376" i="1" s="1"/>
  <c r="C376" i="1"/>
  <c r="G375"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C303" i="1"/>
  <c r="H302" i="1"/>
  <c r="D302" i="1"/>
  <c r="G302" i="1" s="1"/>
  <c r="C302" i="1"/>
  <c r="D301" i="1"/>
  <c r="H301" i="1" s="1"/>
  <c r="C301" i="1"/>
  <c r="G300"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G217" i="1"/>
  <c r="C217" i="1"/>
  <c r="H216" i="1"/>
  <c r="G216" i="1"/>
  <c r="D216" i="1"/>
  <c r="C216" i="1"/>
  <c r="H215" i="1"/>
  <c r="G215" i="1"/>
  <c r="D215" i="1"/>
  <c r="C215" i="1"/>
  <c r="H214" i="1"/>
  <c r="G214" i="1"/>
  <c r="D214" i="1"/>
  <c r="C214"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G202" i="1"/>
  <c r="D202" i="1"/>
  <c r="H202" i="1" s="1"/>
  <c r="C202" i="1"/>
  <c r="D201" i="1"/>
  <c r="H201" i="1" s="1"/>
  <c r="C201" i="1"/>
  <c r="G200" i="1"/>
  <c r="D200" i="1"/>
  <c r="H200" i="1" s="1"/>
  <c r="C200" i="1"/>
  <c r="C199" i="1"/>
  <c r="C198" i="1"/>
  <c r="D197" i="1"/>
  <c r="H197" i="1" s="1"/>
  <c r="C197" i="1"/>
  <c r="D196" i="1"/>
  <c r="H196" i="1" s="1"/>
  <c r="C196" i="1"/>
  <c r="G195" i="1"/>
  <c r="D195" i="1"/>
  <c r="H195" i="1" s="1"/>
  <c r="C195" i="1"/>
  <c r="H194" i="1"/>
  <c r="G194" i="1"/>
  <c r="D194" i="1"/>
  <c r="C194" i="1"/>
  <c r="G193"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G183" i="1"/>
  <c r="D183" i="1"/>
  <c r="H183" i="1" s="1"/>
  <c r="C183" i="1"/>
  <c r="D182" i="1"/>
  <c r="H182" i="1" s="1"/>
  <c r="C182" i="1"/>
  <c r="H181" i="1"/>
  <c r="G181" i="1"/>
  <c r="D181" i="1"/>
  <c r="C181" i="1"/>
  <c r="H180" i="1"/>
  <c r="D180" i="1"/>
  <c r="G180" i="1" s="1"/>
  <c r="C180" i="1"/>
  <c r="H179" i="1"/>
  <c r="G179" i="1"/>
  <c r="D179" i="1"/>
  <c r="C179" i="1"/>
  <c r="D178" i="1"/>
  <c r="H178" i="1" s="1"/>
  <c r="C178" i="1"/>
  <c r="D177" i="1"/>
  <c r="H177" i="1" s="1"/>
  <c r="C177" i="1"/>
  <c r="D176" i="1"/>
  <c r="H176" i="1" s="1"/>
  <c r="C176" i="1"/>
  <c r="D175" i="1"/>
  <c r="H175" i="1" s="1"/>
  <c r="C175" i="1"/>
  <c r="C174" i="1"/>
  <c r="D173" i="1"/>
  <c r="H173" i="1" s="1"/>
  <c r="C173" i="1"/>
  <c r="D172" i="1"/>
  <c r="H172" i="1" s="1"/>
  <c r="C172" i="1"/>
  <c r="H171" i="1"/>
  <c r="D171" i="1"/>
  <c r="G171" i="1" s="1"/>
  <c r="C171" i="1"/>
  <c r="D170" i="1"/>
  <c r="H170" i="1" s="1"/>
  <c r="C170" i="1"/>
  <c r="D169" i="1"/>
  <c r="H169" i="1" s="1"/>
  <c r="C169" i="1"/>
  <c r="D168" i="1"/>
  <c r="H168" i="1" s="1"/>
  <c r="C168" i="1"/>
  <c r="D167" i="1"/>
  <c r="H167" i="1" s="1"/>
  <c r="C167" i="1"/>
  <c r="C166" i="1"/>
  <c r="D165" i="1"/>
  <c r="H165" i="1" s="1"/>
  <c r="C165" i="1"/>
  <c r="D164" i="1"/>
  <c r="H164" i="1" s="1"/>
  <c r="C164" i="1"/>
  <c r="G163" i="1"/>
  <c r="D163" i="1"/>
  <c r="H163" i="1" s="1"/>
  <c r="C163" i="1"/>
  <c r="G162" i="1"/>
  <c r="D162" i="1"/>
  <c r="H162" i="1" s="1"/>
  <c r="C162" i="1"/>
  <c r="C161" i="1"/>
  <c r="D159" i="1"/>
  <c r="H159" i="1" s="1"/>
  <c r="C159" i="1"/>
  <c r="D158" i="1"/>
  <c r="H158" i="1" s="1"/>
  <c r="C158" i="1"/>
  <c r="D157" i="1"/>
  <c r="H157" i="1" s="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H132" i="1"/>
  <c r="G132" i="1"/>
  <c r="D132" i="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G124" i="1"/>
  <c r="D124" i="1"/>
  <c r="H124" i="1" s="1"/>
  <c r="C124" i="1"/>
  <c r="D123" i="1"/>
  <c r="H123" i="1" s="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H83" i="1" s="1"/>
  <c r="C83" i="1"/>
  <c r="H82" i="1"/>
  <c r="D82" i="1"/>
  <c r="G82" i="1" s="1"/>
  <c r="C82" i="1"/>
  <c r="D81" i="1"/>
  <c r="H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D8" i="1"/>
  <c r="H8" i="1" s="1"/>
  <c r="C8" i="1"/>
  <c r="H7" i="1"/>
  <c r="G7" i="1"/>
  <c r="D7" i="1"/>
  <c r="C7" i="1"/>
  <c r="H6" i="1"/>
  <c r="G6" i="1"/>
  <c r="D6" i="1"/>
  <c r="C6" i="1"/>
  <c r="H5" i="1"/>
  <c r="G5" i="1"/>
  <c r="D5" i="1"/>
  <c r="C5" i="1"/>
  <c r="D4" i="1"/>
  <c r="H4" i="1" s="1"/>
  <c r="C4" i="1"/>
  <c r="H1167" i="1" l="1"/>
  <c r="G725" i="1"/>
  <c r="H725" i="1"/>
  <c r="H737" i="1"/>
  <c r="F244" i="9"/>
  <c r="G736" i="1"/>
  <c r="H736" i="1"/>
  <c r="G733" i="1"/>
  <c r="H648" i="1"/>
  <c r="H647" i="1"/>
  <c r="H649" i="1"/>
  <c r="F656" i="4"/>
  <c r="H646" i="1"/>
  <c r="E326" i="9"/>
  <c r="B326" i="9" s="1"/>
  <c r="E36" i="9"/>
  <c r="B36" i="9" s="1"/>
  <c r="G1292" i="1"/>
  <c r="G1278" i="1"/>
  <c r="H1078" i="1"/>
  <c r="G649" i="1"/>
  <c r="G648" i="1"/>
  <c r="H1339" i="1"/>
  <c r="G1183" i="1"/>
  <c r="H1184" i="1"/>
  <c r="G1389" i="1"/>
  <c r="H1388" i="1"/>
  <c r="G1387" i="1"/>
  <c r="H1387" i="1"/>
  <c r="G1386" i="1"/>
  <c r="H1384" i="1"/>
  <c r="H1391" i="1"/>
  <c r="G1308" i="1"/>
  <c r="G1341" i="1"/>
  <c r="G1342" i="1"/>
  <c r="G1343" i="1"/>
  <c r="G1344" i="1"/>
  <c r="G1340" i="1"/>
  <c r="G1339" i="1"/>
  <c r="G1305" i="1"/>
  <c r="G1306" i="1"/>
  <c r="F256" i="5"/>
  <c r="H1260" i="1"/>
  <c r="E322" i="9"/>
  <c r="B322" i="9" s="1"/>
  <c r="G1268" i="1"/>
  <c r="H1268" i="1"/>
  <c r="G1270" i="1"/>
  <c r="G1264" i="1"/>
  <c r="H1264" i="1"/>
  <c r="E255" i="5"/>
  <c r="D1259" i="1" s="1"/>
  <c r="H1259" i="1" s="1"/>
  <c r="H1262" i="1"/>
  <c r="E304" i="9"/>
  <c r="B304" i="9" s="1"/>
  <c r="G1262" i="1"/>
  <c r="G1261" i="1"/>
  <c r="G1260" i="1"/>
  <c r="E303" i="9"/>
  <c r="B303" i="9" s="1"/>
  <c r="G1256" i="1"/>
  <c r="H1256" i="1"/>
  <c r="F252" i="5"/>
  <c r="H1252" i="1"/>
  <c r="E340" i="9"/>
  <c r="B340" i="9" s="1"/>
  <c r="E332" i="9"/>
  <c r="B332" i="9" s="1"/>
  <c r="E328" i="9"/>
  <c r="B328" i="9" s="1"/>
  <c r="G1244" i="1"/>
  <c r="G1243" i="1"/>
  <c r="G1241" i="1"/>
  <c r="G1234" i="1"/>
  <c r="G1232" i="1"/>
  <c r="H1231" i="1"/>
  <c r="G1230" i="1"/>
  <c r="E219" i="5"/>
  <c r="H339" i="9" s="1"/>
  <c r="G1226" i="1"/>
  <c r="G1224" i="1"/>
  <c r="H1224" i="1"/>
  <c r="D1223" i="1"/>
  <c r="E320" i="9"/>
  <c r="B320" i="9" s="1"/>
  <c r="G1218" i="1"/>
  <c r="G1215" i="1"/>
  <c r="G1217" i="1"/>
  <c r="G1211" i="1"/>
  <c r="D1207" i="1"/>
  <c r="H1207" i="1" s="1"/>
  <c r="G1208" i="1"/>
  <c r="G1210" i="1"/>
  <c r="G1204" i="1"/>
  <c r="D1201" i="1"/>
  <c r="E319" i="9"/>
  <c r="B319" i="9" s="1"/>
  <c r="G1193" i="1"/>
  <c r="D1190" i="1"/>
  <c r="H1190" i="1" s="1"/>
  <c r="G1192" i="1"/>
  <c r="G1191" i="1"/>
  <c r="G1189" i="1"/>
  <c r="G1188" i="1"/>
  <c r="G1185" i="1"/>
  <c r="G1184" i="1"/>
  <c r="H1179" i="1"/>
  <c r="G1176" i="1"/>
  <c r="G1177" i="1"/>
  <c r="H1175" i="1"/>
  <c r="G1174" i="1"/>
  <c r="G1173" i="1"/>
  <c r="G1170" i="1"/>
  <c r="E313" i="9"/>
  <c r="G1158" i="1"/>
  <c r="G1157" i="1"/>
  <c r="G1155" i="1"/>
  <c r="H1155" i="1"/>
  <c r="G1153" i="1"/>
  <c r="G1151" i="1"/>
  <c r="G1148" i="1"/>
  <c r="H1148" i="1"/>
  <c r="G1145" i="1"/>
  <c r="H1141" i="1"/>
  <c r="E135" i="5"/>
  <c r="D1140" i="1" s="1"/>
  <c r="G1139" i="1"/>
  <c r="G1136" i="1"/>
  <c r="G1132" i="1"/>
  <c r="H1132" i="1"/>
  <c r="G1135" i="1"/>
  <c r="G1128" i="1"/>
  <c r="D1125" i="1"/>
  <c r="G1121" i="1"/>
  <c r="H1112" i="1"/>
  <c r="G1112" i="1"/>
  <c r="G1110" i="1"/>
  <c r="G1109" i="1"/>
  <c r="G1105" i="1"/>
  <c r="G1102" i="1"/>
  <c r="G1094" i="1"/>
  <c r="G1095" i="1"/>
  <c r="G1092" i="1"/>
  <c r="E307" i="9"/>
  <c r="B307" i="9" s="1"/>
  <c r="G1090" i="1"/>
  <c r="G1088" i="1"/>
  <c r="H1087" i="1"/>
  <c r="G1085" i="1"/>
  <c r="G1083" i="1"/>
  <c r="G1081" i="1"/>
  <c r="G1082" i="1"/>
  <c r="E70" i="5"/>
  <c r="D1075" i="1" s="1"/>
  <c r="G1079" i="1"/>
  <c r="G1078" i="1"/>
  <c r="D1076" i="1"/>
  <c r="F71" i="5"/>
  <c r="G1072" i="1"/>
  <c r="G1068" i="1"/>
  <c r="G1070" i="1"/>
  <c r="G1067" i="1"/>
  <c r="G1066" i="1"/>
  <c r="G1063" i="1"/>
  <c r="H1061" i="1"/>
  <c r="G1061" i="1"/>
  <c r="F52" i="5"/>
  <c r="H1059" i="1"/>
  <c r="G1057" i="1"/>
  <c r="G1060" i="1"/>
  <c r="G1059" i="1"/>
  <c r="G1056" i="1"/>
  <c r="G1053" i="1"/>
  <c r="G1050" i="1"/>
  <c r="G1051" i="1"/>
  <c r="G1049" i="1"/>
  <c r="G1046" i="1"/>
  <c r="G1047" i="1"/>
  <c r="H1040" i="1"/>
  <c r="F35" i="5"/>
  <c r="H1045" i="1"/>
  <c r="G1045" i="1"/>
  <c r="G1044" i="1"/>
  <c r="G1043" i="1"/>
  <c r="G1042" i="1"/>
  <c r="G1040" i="1"/>
  <c r="G1041" i="1"/>
  <c r="G1039" i="1"/>
  <c r="F29" i="5"/>
  <c r="H1034" i="1"/>
  <c r="G1038" i="1"/>
  <c r="G1037" i="1"/>
  <c r="G1036" i="1"/>
  <c r="E12" i="5"/>
  <c r="D1017" i="1" s="1"/>
  <c r="G1035" i="1"/>
  <c r="G1034" i="1"/>
  <c r="G1032" i="1"/>
  <c r="D1024" i="1"/>
  <c r="H1018" i="1"/>
  <c r="G1015" i="1"/>
  <c r="G1013" i="1"/>
  <c r="G1014" i="1"/>
  <c r="H1682" i="1"/>
  <c r="G1582" i="1"/>
  <c r="H1678" i="1"/>
  <c r="G1677" i="1"/>
  <c r="G1674" i="1"/>
  <c r="H1674" i="1"/>
  <c r="G1673" i="1"/>
  <c r="H1669" i="1"/>
  <c r="H1670" i="1"/>
  <c r="H1662" i="1"/>
  <c r="G1661" i="1"/>
  <c r="G1657" i="1"/>
  <c r="H1654" i="1"/>
  <c r="G1653" i="1"/>
  <c r="G1649" i="1"/>
  <c r="H1649" i="1"/>
  <c r="H1650" i="1"/>
  <c r="H1642" i="1"/>
  <c r="G1641" i="1"/>
  <c r="H1638" i="1"/>
  <c r="G1637" i="1"/>
  <c r="G1634" i="1"/>
  <c r="H1634" i="1"/>
  <c r="G1629" i="1"/>
  <c r="H1626" i="1"/>
  <c r="G1625" i="1"/>
  <c r="H1598" i="1"/>
  <c r="G1597" i="1"/>
  <c r="D6" i="8"/>
  <c r="C1583" i="1" s="1"/>
  <c r="H1583" i="1" s="1"/>
  <c r="G1681" i="1"/>
  <c r="H1630" i="1"/>
  <c r="D51" i="8"/>
  <c r="C1628" i="1" s="1"/>
  <c r="H1628" i="1" s="1"/>
  <c r="H1618" i="1"/>
  <c r="G1617" i="1"/>
  <c r="H1614" i="1"/>
  <c r="H1610" i="1"/>
  <c r="G1609" i="1"/>
  <c r="G1602" i="1"/>
  <c r="H1602" i="1"/>
  <c r="C1604" i="1"/>
  <c r="H1604" i="1" s="1"/>
  <c r="G1601" i="1"/>
  <c r="G1590" i="1"/>
  <c r="C1585" i="1"/>
  <c r="G1585" i="1" s="1"/>
  <c r="G1586" i="1"/>
  <c r="E37" i="9"/>
  <c r="B37" i="9" s="1"/>
  <c r="E312" i="9"/>
  <c r="B312" i="9" s="1"/>
  <c r="I1552" i="1"/>
  <c r="J1552" i="1"/>
  <c r="G1547" i="1"/>
  <c r="E5" i="7"/>
  <c r="D1539" i="1"/>
  <c r="G1539" i="1"/>
  <c r="H1544" i="1"/>
  <c r="G1540" i="1"/>
  <c r="H1539" i="1"/>
  <c r="G1511" i="1"/>
  <c r="H423" i="1"/>
  <c r="F428" i="4"/>
  <c r="G416" i="1"/>
  <c r="G636" i="1"/>
  <c r="G635" i="1"/>
  <c r="G414" i="1"/>
  <c r="E52" i="9"/>
  <c r="B52" i="9" s="1"/>
  <c r="F236" i="9"/>
  <c r="B236" i="9" s="1"/>
  <c r="G396" i="1"/>
  <c r="G398" i="1"/>
  <c r="G388" i="1"/>
  <c r="G389" i="1"/>
  <c r="G382" i="1"/>
  <c r="G381" i="1"/>
  <c r="G378" i="1"/>
  <c r="G377" i="1"/>
  <c r="E373" i="4"/>
  <c r="D368" i="1" s="1"/>
  <c r="G368" i="1" s="1"/>
  <c r="G376" i="1"/>
  <c r="G374" i="1"/>
  <c r="G301" i="1"/>
  <c r="D421" i="1"/>
  <c r="H421" i="1" s="1"/>
  <c r="E648" i="4"/>
  <c r="D642" i="1" s="1"/>
  <c r="H642" i="1" s="1"/>
  <c r="E647" i="4"/>
  <c r="D641" i="1" s="1"/>
  <c r="G422" i="1"/>
  <c r="G298" i="1"/>
  <c r="G212" i="1"/>
  <c r="H213" i="1"/>
  <c r="E60" i="9"/>
  <c r="H199" i="1"/>
  <c r="G199" i="1"/>
  <c r="G201" i="1"/>
  <c r="E202" i="4"/>
  <c r="D198" i="1" s="1"/>
  <c r="G197" i="1"/>
  <c r="D190" i="1"/>
  <c r="H190" i="1" s="1"/>
  <c r="G196" i="1"/>
  <c r="G190" i="1"/>
  <c r="F243" i="9"/>
  <c r="E56" i="9"/>
  <c r="B56" i="9" s="1"/>
  <c r="G184" i="1"/>
  <c r="G182" i="1"/>
  <c r="F239" i="9"/>
  <c r="B239" i="9" s="1"/>
  <c r="G178" i="1"/>
  <c r="G177" i="1"/>
  <c r="D174" i="1"/>
  <c r="H174" i="1" s="1"/>
  <c r="G176" i="1"/>
  <c r="G175" i="1"/>
  <c r="G173" i="1"/>
  <c r="G172" i="1"/>
  <c r="G170" i="1"/>
  <c r="G169" i="1"/>
  <c r="G168" i="1"/>
  <c r="G166" i="1"/>
  <c r="G167" i="1"/>
  <c r="E164" i="4"/>
  <c r="D160" i="1" s="1"/>
  <c r="F170" i="4"/>
  <c r="G165" i="1"/>
  <c r="G164" i="1"/>
  <c r="D161" i="1"/>
  <c r="F165" i="4"/>
  <c r="G159" i="1"/>
  <c r="G158" i="1"/>
  <c r="G156" i="1"/>
  <c r="G157" i="1"/>
  <c r="G155" i="1"/>
  <c r="E48" i="9"/>
  <c r="B48" i="9" s="1"/>
  <c r="F237" i="9"/>
  <c r="G150" i="1"/>
  <c r="G151" i="1"/>
  <c r="F154" i="4"/>
  <c r="G131" i="1"/>
  <c r="G133" i="1"/>
  <c r="H130" i="1"/>
  <c r="G130" i="1"/>
  <c r="F134" i="4"/>
  <c r="G123" i="1"/>
  <c r="G122" i="1"/>
  <c r="F126" i="4"/>
  <c r="F106" i="4"/>
  <c r="D79" i="1"/>
  <c r="H79" i="1" s="1"/>
  <c r="G83" i="1"/>
  <c r="F83" i="4"/>
  <c r="G81" i="1"/>
  <c r="G66" i="1"/>
  <c r="G64" i="1"/>
  <c r="G65" i="1"/>
  <c r="G8" i="1"/>
  <c r="G4" i="1"/>
  <c r="E327" i="9"/>
  <c r="B327" i="9" s="1"/>
  <c r="E324" i="9"/>
  <c r="B324" i="9" s="1"/>
  <c r="E329" i="9"/>
  <c r="B329" i="9" s="1"/>
  <c r="I1544" i="1"/>
  <c r="J1542" i="1"/>
  <c r="J1544" i="1"/>
  <c r="J1546" i="1"/>
  <c r="E308" i="4"/>
  <c r="F603" i="4"/>
  <c r="D597" i="4"/>
  <c r="H336" i="9"/>
  <c r="G338" i="9"/>
  <c r="E338" i="9" s="1"/>
  <c r="B338" i="9" s="1"/>
  <c r="F203" i="5"/>
  <c r="F297" i="5"/>
  <c r="D296" i="5"/>
  <c r="G1542" i="1"/>
  <c r="I1542" i="1" s="1"/>
  <c r="J1547" i="1"/>
  <c r="J1549" i="1"/>
  <c r="J1551" i="1"/>
  <c r="J1553" i="1"/>
  <c r="J1557" i="1"/>
  <c r="J1559" i="1"/>
  <c r="J1561" i="1"/>
  <c r="J1564" i="1"/>
  <c r="J1566" i="1"/>
  <c r="J1568" i="1"/>
  <c r="J1570" i="1"/>
  <c r="J1574" i="1"/>
  <c r="J1576"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E7" i="4"/>
  <c r="E153" i="4"/>
  <c r="F437" i="4"/>
  <c r="D431" i="4"/>
  <c r="D466" i="4"/>
  <c r="F523" i="4"/>
  <c r="D522" i="4"/>
  <c r="G180" i="9"/>
  <c r="E180" i="9" s="1"/>
  <c r="B180" i="9" s="1"/>
  <c r="G190" i="9"/>
  <c r="E190" i="9" s="1"/>
  <c r="B190" i="9" s="1"/>
  <c r="J1541" i="1"/>
  <c r="J1543" i="1"/>
  <c r="J1545" i="1"/>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7" i="4"/>
  <c r="E49" i="4"/>
  <c r="D45" i="1" s="1"/>
  <c r="D82" i="4"/>
  <c r="F107" i="4"/>
  <c r="D153" i="4"/>
  <c r="D164" i="4"/>
  <c r="D230" i="4"/>
  <c r="F309" i="4"/>
  <c r="F485" i="4"/>
  <c r="D479" i="4"/>
  <c r="F630" i="4"/>
  <c r="D629" i="4"/>
  <c r="D49" i="4"/>
  <c r="F68" i="4"/>
  <c r="F112" i="4"/>
  <c r="D125" i="4"/>
  <c r="F160" i="4"/>
  <c r="F216" i="4"/>
  <c r="D262" i="4"/>
  <c r="D273" i="4"/>
  <c r="E361" i="4"/>
  <c r="F497" i="4"/>
  <c r="D491" i="4"/>
  <c r="E522" i="4"/>
  <c r="D516" i="1" s="1"/>
  <c r="D535" i="4"/>
  <c r="G339" i="9"/>
  <c r="F219" i="5"/>
  <c r="F8" i="5"/>
  <c r="G314" i="9"/>
  <c r="F89" i="5"/>
  <c r="H316" i="9"/>
  <c r="H315" i="9"/>
  <c r="E147" i="5"/>
  <c r="D1152" i="1" s="1"/>
  <c r="G337" i="9"/>
  <c r="E337" i="9" s="1"/>
  <c r="B337" i="9" s="1"/>
  <c r="F197" i="5"/>
  <c r="E141" i="6"/>
  <c r="G346" i="9"/>
  <c r="E346" i="9"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179" i="9"/>
  <c r="G178" i="9"/>
  <c r="E178" i="9" s="1"/>
  <c r="B178" i="9" s="1"/>
  <c r="G177" i="9"/>
  <c r="E177" i="9" s="1"/>
  <c r="B177" i="9" s="1"/>
  <c r="G176" i="9"/>
  <c r="E176" i="9" s="1"/>
  <c r="B176" i="9" s="1"/>
  <c r="G175" i="9"/>
  <c r="E175" i="9" s="1"/>
  <c r="B175" i="9" s="1"/>
  <c r="G174" i="9"/>
  <c r="E174" i="9" s="1"/>
  <c r="B174" i="9" s="1"/>
  <c r="G215" i="9"/>
  <c r="E215" i="9" s="1"/>
  <c r="B215"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B69" i="9"/>
  <c r="B73" i="9"/>
  <c r="B77" i="9"/>
  <c r="B81" i="9"/>
  <c r="B85" i="9"/>
  <c r="B89" i="9"/>
  <c r="B93" i="9"/>
  <c r="B97" i="9"/>
  <c r="B101" i="9"/>
  <c r="B105" i="9"/>
  <c r="B109" i="9"/>
  <c r="B113" i="9"/>
  <c r="B117" i="9"/>
  <c r="B121" i="9"/>
  <c r="B125" i="9"/>
  <c r="B129" i="9"/>
  <c r="B133" i="9"/>
  <c r="B137" i="9"/>
  <c r="B141" i="9"/>
  <c r="B145" i="9"/>
  <c r="B149" i="9"/>
  <c r="B153" i="9"/>
  <c r="B172" i="9"/>
  <c r="H180" i="9"/>
  <c r="G188" i="9"/>
  <c r="E188" i="9" s="1"/>
  <c r="B188" i="9" s="1"/>
  <c r="G196" i="9"/>
  <c r="E196" i="9" s="1"/>
  <c r="B196" i="9" s="1"/>
  <c r="G204" i="9"/>
  <c r="E204" i="9" s="1"/>
  <c r="B204" i="9" s="1"/>
  <c r="D12" i="5"/>
  <c r="F45" i="5"/>
  <c r="H314" i="9"/>
  <c r="E88" i="5"/>
  <c r="F120" i="5"/>
  <c r="D119" i="5"/>
  <c r="D251" i="5"/>
  <c r="D35" i="6"/>
  <c r="H179" i="9"/>
  <c r="G186" i="9"/>
  <c r="E186" i="9" s="1"/>
  <c r="B186" i="9" s="1"/>
  <c r="G194" i="9"/>
  <c r="E194" i="9" s="1"/>
  <c r="B194" i="9" s="1"/>
  <c r="G202" i="9"/>
  <c r="E202" i="9" s="1"/>
  <c r="B202" i="9" s="1"/>
  <c r="F298" i="9"/>
  <c r="F362" i="4"/>
  <c r="D361" i="4"/>
  <c r="F393" i="4"/>
  <c r="E571" i="4"/>
  <c r="D565" i="1" s="1"/>
  <c r="D70" i="5"/>
  <c r="D178" i="5"/>
  <c r="F260" i="5"/>
  <c r="D5" i="6"/>
  <c r="F115" i="6"/>
  <c r="D114" i="6"/>
  <c r="B296" i="9"/>
  <c r="B164" i="9"/>
  <c r="G184" i="9"/>
  <c r="E184" i="9" s="1"/>
  <c r="B184" i="9" s="1"/>
  <c r="G192" i="9"/>
  <c r="E192" i="9" s="1"/>
  <c r="B192" i="9" s="1"/>
  <c r="G200" i="9"/>
  <c r="E200" i="9" s="1"/>
  <c r="B200" i="9" s="1"/>
  <c r="G214" i="9"/>
  <c r="E214" i="9" s="1"/>
  <c r="B214" i="9" s="1"/>
  <c r="E311" i="9"/>
  <c r="B311" i="9" s="1"/>
  <c r="B28" i="9"/>
  <c r="B32" i="9"/>
  <c r="B40" i="9"/>
  <c r="B44" i="9"/>
  <c r="B60" i="9"/>
  <c r="B64" i="9"/>
  <c r="B68" i="9"/>
  <c r="B72" i="9"/>
  <c r="B76" i="9"/>
  <c r="B80" i="9"/>
  <c r="B84" i="9"/>
  <c r="B88" i="9"/>
  <c r="B92" i="9"/>
  <c r="B96" i="9"/>
  <c r="B100" i="9"/>
  <c r="B104" i="9"/>
  <c r="B108" i="9"/>
  <c r="B112" i="9"/>
  <c r="B116" i="9"/>
  <c r="B120" i="9"/>
  <c r="B124" i="9"/>
  <c r="B128" i="9"/>
  <c r="B132" i="9"/>
  <c r="B136" i="9"/>
  <c r="B140" i="9"/>
  <c r="B144" i="9"/>
  <c r="B148" i="9"/>
  <c r="B152" i="9"/>
  <c r="G315" i="9"/>
  <c r="G316" i="9"/>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B157" i="9"/>
  <c r="B161" i="9"/>
  <c r="B165" i="9"/>
  <c r="B169" i="9"/>
  <c r="B173" i="9"/>
  <c r="B249" i="9"/>
  <c r="F278" i="9"/>
  <c r="B278" i="9" s="1"/>
  <c r="B283" i="9"/>
  <c r="B237" i="9"/>
  <c r="B244" i="9"/>
  <c r="B245" i="9"/>
  <c r="B253" i="9"/>
  <c r="F258" i="9"/>
  <c r="B258" i="9" s="1"/>
  <c r="F266" i="9"/>
  <c r="B266" i="9" s="1"/>
  <c r="B271" i="9"/>
  <c r="F274" i="9"/>
  <c r="B274" i="9" s="1"/>
  <c r="B279" i="9"/>
  <c r="F282" i="9"/>
  <c r="B282" i="9" s="1"/>
  <c r="B287" i="9"/>
  <c r="F290" i="9"/>
  <c r="B290" i="9" s="1"/>
  <c r="B313" i="9"/>
  <c r="B243" i="9"/>
  <c r="F246" i="9"/>
  <c r="B246" i="9" s="1"/>
  <c r="F254" i="9"/>
  <c r="B254" i="9" s="1"/>
  <c r="B260" i="9"/>
  <c r="B261" i="9"/>
  <c r="B269" i="9"/>
  <c r="B277" i="9"/>
  <c r="B284" i="9"/>
  <c r="B285" i="9"/>
  <c r="B321" i="9"/>
  <c r="E251" i="5" l="1"/>
  <c r="F251" i="5" s="1"/>
  <c r="G1259" i="1"/>
  <c r="F255" i="5"/>
  <c r="E339" i="9"/>
  <c r="B339" i="9" s="1"/>
  <c r="E177" i="5"/>
  <c r="E176" i="5" s="1"/>
  <c r="D1180" i="1" s="1"/>
  <c r="G1223" i="1"/>
  <c r="H1223" i="1"/>
  <c r="G1207" i="1"/>
  <c r="H1201" i="1"/>
  <c r="G1201" i="1"/>
  <c r="G1190" i="1"/>
  <c r="E315" i="9"/>
  <c r="B315" i="9" s="1"/>
  <c r="G1140" i="1"/>
  <c r="H1140" i="1"/>
  <c r="G1125" i="1"/>
  <c r="H1125" i="1"/>
  <c r="G1076" i="1"/>
  <c r="H1076" i="1"/>
  <c r="E7" i="5"/>
  <c r="D1012" i="1" s="1"/>
  <c r="G1024" i="1"/>
  <c r="H1024" i="1"/>
  <c r="G1583" i="1"/>
  <c r="D44" i="8"/>
  <c r="G1628" i="1"/>
  <c r="D45" i="8"/>
  <c r="C1622" i="1" s="1"/>
  <c r="G1604" i="1"/>
  <c r="H1585" i="1"/>
  <c r="I33" i="3"/>
  <c r="D1538" i="1"/>
  <c r="G421" i="1"/>
  <c r="G642" i="1"/>
  <c r="F373" i="4"/>
  <c r="H368" i="1"/>
  <c r="F647" i="4"/>
  <c r="H641" i="1"/>
  <c r="G641" i="1"/>
  <c r="F202" i="4"/>
  <c r="H198" i="1"/>
  <c r="G198" i="1"/>
  <c r="G174" i="1"/>
  <c r="H161" i="1"/>
  <c r="G161" i="1"/>
  <c r="G79" i="1"/>
  <c r="F164" i="4"/>
  <c r="C160" i="1"/>
  <c r="C591" i="1"/>
  <c r="F597" i="4"/>
  <c r="C45" i="1"/>
  <c r="F49" i="4"/>
  <c r="D6" i="4"/>
  <c r="F7" i="4"/>
  <c r="C3" i="1"/>
  <c r="F119" i="5"/>
  <c r="C1124" i="1"/>
  <c r="F479" i="4"/>
  <c r="C473" i="1"/>
  <c r="H565" i="1"/>
  <c r="G565" i="1"/>
  <c r="E360" i="4"/>
  <c r="E417" i="4" s="1"/>
  <c r="D412" i="1" s="1"/>
  <c r="D356" i="1"/>
  <c r="H24" i="9"/>
  <c r="G24" i="9"/>
  <c r="D152" i="4"/>
  <c r="F153" i="4"/>
  <c r="C149" i="1"/>
  <c r="C1621" i="1"/>
  <c r="I39" i="3"/>
  <c r="F35" i="6"/>
  <c r="H28" i="3"/>
  <c r="C1431" i="1"/>
  <c r="E69" i="5"/>
  <c r="D1093" i="1"/>
  <c r="E179" i="9"/>
  <c r="B179" i="9" s="1"/>
  <c r="B346" i="9"/>
  <c r="E345" i="9"/>
  <c r="I10" i="3" s="1"/>
  <c r="G1152" i="1"/>
  <c r="H1152" i="1"/>
  <c r="E314" i="9"/>
  <c r="B314" i="9" s="1"/>
  <c r="F491" i="4"/>
  <c r="C485" i="1"/>
  <c r="C269" i="1"/>
  <c r="F273" i="4"/>
  <c r="C121" i="1"/>
  <c r="F125" i="4"/>
  <c r="F629" i="4"/>
  <c r="C623" i="1"/>
  <c r="F466" i="4"/>
  <c r="C460" i="1"/>
  <c r="D149" i="1"/>
  <c r="E152" i="4"/>
  <c r="F296" i="5"/>
  <c r="C1300" i="1"/>
  <c r="E430" i="4"/>
  <c r="D69" i="5"/>
  <c r="F70" i="5"/>
  <c r="C1075" i="1"/>
  <c r="F535" i="4"/>
  <c r="D640" i="4"/>
  <c r="C529" i="1"/>
  <c r="C516" i="1"/>
  <c r="F522" i="4"/>
  <c r="D141" i="6"/>
  <c r="G348" i="9" s="1"/>
  <c r="E348" i="9" s="1"/>
  <c r="F5" i="6"/>
  <c r="H27" i="3"/>
  <c r="C1401" i="1"/>
  <c r="F12" i="5"/>
  <c r="C1017" i="1"/>
  <c r="E316" i="9"/>
  <c r="B316" i="9" s="1"/>
  <c r="F114" i="6"/>
  <c r="H30" i="3"/>
  <c r="C1510" i="1"/>
  <c r="F178" i="5"/>
  <c r="G336" i="9"/>
  <c r="E336" i="9" s="1"/>
  <c r="B336" i="9" s="1"/>
  <c r="D177" i="5"/>
  <c r="C1182" i="1"/>
  <c r="D360" i="4"/>
  <c r="F361" i="4"/>
  <c r="C356" i="1"/>
  <c r="H25" i="3"/>
  <c r="C1255" i="1"/>
  <c r="F228" i="9"/>
  <c r="B228" i="9" s="1"/>
  <c r="E310" i="9"/>
  <c r="B310" i="9" s="1"/>
  <c r="D1537" i="1"/>
  <c r="I31" i="3"/>
  <c r="D7" i="5"/>
  <c r="F262" i="4"/>
  <c r="C258" i="1"/>
  <c r="F230" i="4"/>
  <c r="C226" i="1"/>
  <c r="F82" i="4"/>
  <c r="C78" i="1"/>
  <c r="E535" i="4"/>
  <c r="D430" i="4"/>
  <c r="F431" i="4"/>
  <c r="C425" i="1"/>
  <c r="D3" i="1"/>
  <c r="E6" i="4"/>
  <c r="D303" i="1"/>
  <c r="I25" i="3" l="1"/>
  <c r="D1255" i="1"/>
  <c r="G1255" i="1" s="1"/>
  <c r="H19" i="9"/>
  <c r="E19" i="9" s="1"/>
  <c r="B19" i="9" s="1"/>
  <c r="I24" i="3"/>
  <c r="D1181" i="1"/>
  <c r="I22" i="3"/>
  <c r="G343" i="9"/>
  <c r="E343" i="9" s="1"/>
  <c r="B343" i="9" s="1"/>
  <c r="I40" i="3"/>
  <c r="G344" i="9"/>
  <c r="E344" i="9" s="1"/>
  <c r="B344" i="9" s="1"/>
  <c r="K1481" i="9"/>
  <c r="G1538" i="1"/>
  <c r="H1538" i="1"/>
  <c r="E347" i="9"/>
  <c r="B348" i="9"/>
  <c r="H425" i="1"/>
  <c r="G425" i="1"/>
  <c r="H258" i="1"/>
  <c r="G258" i="1"/>
  <c r="E639" i="4"/>
  <c r="D633" i="1" s="1"/>
  <c r="D424" i="1"/>
  <c r="H460" i="1"/>
  <c r="G460" i="1"/>
  <c r="D1074" i="1"/>
  <c r="I23" i="3"/>
  <c r="G149" i="1"/>
  <c r="H149" i="1"/>
  <c r="G1182" i="1"/>
  <c r="H1182" i="1"/>
  <c r="G1510" i="1"/>
  <c r="H1510" i="1"/>
  <c r="G1017" i="1"/>
  <c r="H1017" i="1"/>
  <c r="H516" i="1"/>
  <c r="G516" i="1"/>
  <c r="G1075" i="1"/>
  <c r="H1075" i="1"/>
  <c r="G121" i="1"/>
  <c r="H121" i="1"/>
  <c r="G1431" i="1"/>
  <c r="H1431" i="1"/>
  <c r="H1621" i="1"/>
  <c r="G1621" i="1"/>
  <c r="H11" i="3"/>
  <c r="G473" i="1"/>
  <c r="H473" i="1"/>
  <c r="H3" i="1"/>
  <c r="G3" i="1"/>
  <c r="H45" i="1"/>
  <c r="G45" i="1"/>
  <c r="E640" i="4"/>
  <c r="D634" i="1" s="1"/>
  <c r="D529" i="1"/>
  <c r="H303" i="1"/>
  <c r="G303" i="1"/>
  <c r="H78" i="1"/>
  <c r="G78" i="1"/>
  <c r="D418" i="4"/>
  <c r="C355" i="1"/>
  <c r="F360" i="4"/>
  <c r="D417" i="4"/>
  <c r="G1300" i="1"/>
  <c r="H1300" i="1"/>
  <c r="H485" i="1"/>
  <c r="G485" i="1"/>
  <c r="H160" i="1"/>
  <c r="G160" i="1"/>
  <c r="E422" i="4"/>
  <c r="D2" i="1"/>
  <c r="E300" i="4"/>
  <c r="D296" i="1" s="1"/>
  <c r="I17" i="3"/>
  <c r="D639" i="4"/>
  <c r="F430" i="4"/>
  <c r="C424" i="1"/>
  <c r="G226" i="1"/>
  <c r="H226" i="1"/>
  <c r="D6" i="5"/>
  <c r="H22" i="3"/>
  <c r="C1012" i="1"/>
  <c r="F7" i="5"/>
  <c r="H356" i="1"/>
  <c r="G356" i="1"/>
  <c r="F177" i="5"/>
  <c r="D176" i="5"/>
  <c r="H24" i="3"/>
  <c r="C1181" i="1"/>
  <c r="H529" i="1"/>
  <c r="G529" i="1"/>
  <c r="E299" i="4"/>
  <c r="D148" i="1"/>
  <c r="I18" i="3"/>
  <c r="H623" i="1"/>
  <c r="G623" i="1"/>
  <c r="E6" i="5"/>
  <c r="H18" i="3"/>
  <c r="D299" i="4"/>
  <c r="F152" i="4"/>
  <c r="C148" i="1"/>
  <c r="E418" i="4"/>
  <c r="D413" i="1" s="1"/>
  <c r="D355" i="1"/>
  <c r="G1401" i="1"/>
  <c r="H1401" i="1"/>
  <c r="F141" i="6"/>
  <c r="H31" i="3"/>
  <c r="C1537" i="1"/>
  <c r="F640" i="4"/>
  <c r="C634" i="1"/>
  <c r="F69" i="5"/>
  <c r="H23" i="3"/>
  <c r="C1074" i="1"/>
  <c r="H269" i="1"/>
  <c r="G269" i="1"/>
  <c r="G1093" i="1"/>
  <c r="H1093" i="1"/>
  <c r="E24" i="9"/>
  <c r="G1622" i="1"/>
  <c r="H1622" i="1"/>
  <c r="G1124" i="1"/>
  <c r="H1124" i="1"/>
  <c r="D422" i="4"/>
  <c r="D300" i="4"/>
  <c r="H17" i="3"/>
  <c r="F6" i="4"/>
  <c r="C2" i="1"/>
  <c r="G591" i="1"/>
  <c r="H591" i="1"/>
  <c r="H1255" i="1" l="1"/>
  <c r="E342" i="9"/>
  <c r="G1181" i="1"/>
  <c r="H1181" i="1"/>
  <c r="G424" i="1"/>
  <c r="H424" i="1"/>
  <c r="F418" i="4"/>
  <c r="C413" i="1"/>
  <c r="F300" i="4"/>
  <c r="C296" i="1"/>
  <c r="G1074" i="1"/>
  <c r="H1074" i="1"/>
  <c r="E423" i="4"/>
  <c r="E424" i="4" s="1"/>
  <c r="D419" i="1" s="1"/>
  <c r="D295" i="1"/>
  <c r="E301" i="4"/>
  <c r="D297" i="1" s="1"/>
  <c r="G306" i="9"/>
  <c r="E306" i="9" s="1"/>
  <c r="B306" i="9" s="1"/>
  <c r="G299" i="9"/>
  <c r="F6" i="5"/>
  <c r="C1011" i="1"/>
  <c r="F417" i="4"/>
  <c r="C412" i="1"/>
  <c r="N3" i="9"/>
  <c r="I11" i="3"/>
  <c r="B24" i="9"/>
  <c r="H148" i="1"/>
  <c r="G148" i="1"/>
  <c r="G2" i="1"/>
  <c r="H2" i="1"/>
  <c r="D643" i="4"/>
  <c r="D424" i="4"/>
  <c r="F422" i="4"/>
  <c r="C417" i="1"/>
  <c r="G1537" i="1"/>
  <c r="H1537" i="1"/>
  <c r="H9" i="3"/>
  <c r="D301" i="4"/>
  <c r="D423" i="4"/>
  <c r="F299" i="4"/>
  <c r="C295" i="1"/>
  <c r="F176" i="5"/>
  <c r="C1180" i="1"/>
  <c r="F639" i="4"/>
  <c r="C633" i="1"/>
  <c r="E643" i="4"/>
  <c r="D417" i="1"/>
  <c r="H634" i="1"/>
  <c r="G634" i="1"/>
  <c r="H299" i="9"/>
  <c r="D1011" i="1"/>
  <c r="G1012" i="1"/>
  <c r="H1012" i="1"/>
  <c r="G355" i="1"/>
  <c r="H355" i="1"/>
  <c r="E299" i="9" l="1"/>
  <c r="B299" i="9" s="1"/>
  <c r="K3" i="9"/>
  <c r="I9" i="3"/>
  <c r="G412" i="1"/>
  <c r="H412" i="1"/>
  <c r="E644" i="4"/>
  <c r="E645" i="4" s="1"/>
  <c r="E425" i="4"/>
  <c r="D420" i="1" s="1"/>
  <c r="D418" i="1"/>
  <c r="H20" i="9"/>
  <c r="F301" i="4"/>
  <c r="C297" i="1"/>
  <c r="G417" i="1"/>
  <c r="H417" i="1"/>
  <c r="H633" i="1"/>
  <c r="G633" i="1"/>
  <c r="G295" i="1"/>
  <c r="H295" i="1"/>
  <c r="F424" i="4"/>
  <c r="C419" i="1"/>
  <c r="H413" i="1"/>
  <c r="G413" i="1"/>
  <c r="H296" i="1"/>
  <c r="G296" i="1"/>
  <c r="D637" i="1"/>
  <c r="G1180" i="1"/>
  <c r="H1180" i="1"/>
  <c r="D644" i="4"/>
  <c r="D425" i="4"/>
  <c r="C418" i="1"/>
  <c r="F423" i="4"/>
  <c r="G20" i="9"/>
  <c r="F643" i="4"/>
  <c r="C637" i="1"/>
  <c r="H8" i="3"/>
  <c r="G1011" i="1"/>
  <c r="H1011" i="1"/>
  <c r="E20" i="9" l="1"/>
  <c r="B20" i="9" s="1"/>
  <c r="F425" i="4"/>
  <c r="C420" i="1"/>
  <c r="G297" i="1"/>
  <c r="H297" i="1"/>
  <c r="E646" i="4"/>
  <c r="E649" i="4" s="1"/>
  <c r="D638" i="1"/>
  <c r="H637" i="1"/>
  <c r="G637" i="1"/>
  <c r="M3" i="9"/>
  <c r="F644" i="4"/>
  <c r="C638" i="1"/>
  <c r="D646" i="4"/>
  <c r="D639" i="1"/>
  <c r="D645" i="4"/>
  <c r="H418" i="1"/>
  <c r="G418" i="1"/>
  <c r="G419" i="1"/>
  <c r="H419" i="1"/>
  <c r="H638" i="1" l="1"/>
  <c r="G638" i="1"/>
  <c r="D643" i="1"/>
  <c r="I19" i="3"/>
  <c r="F645" i="4"/>
  <c r="D649" i="4"/>
  <c r="C639" i="1"/>
  <c r="F646" i="4"/>
  <c r="D650" i="4"/>
  <c r="C640" i="1"/>
  <c r="H334" i="9"/>
  <c r="G334" i="9"/>
  <c r="E650" i="4"/>
  <c r="D640" i="1"/>
  <c r="H420" i="1"/>
  <c r="G420" i="1"/>
  <c r="E334" i="9" l="1"/>
  <c r="B334" i="9" s="1"/>
  <c r="H639" i="1"/>
  <c r="G639" i="1"/>
  <c r="H640" i="1"/>
  <c r="G640" i="1"/>
  <c r="F649" i="4"/>
  <c r="H19" i="3"/>
  <c r="C643" i="1"/>
  <c r="G297" i="9"/>
  <c r="E297" i="9" s="1"/>
  <c r="B297" i="9" s="1"/>
  <c r="D644" i="1"/>
  <c r="H7" i="3" s="1"/>
  <c r="I20" i="3"/>
  <c r="F650" i="4"/>
  <c r="H20" i="3"/>
  <c r="C644" i="1"/>
  <c r="E298" i="9" l="1"/>
  <c r="I8" i="3" s="1"/>
  <c r="G644" i="1"/>
  <c r="H644" i="1"/>
  <c r="H643" i="1"/>
  <c r="G643" i="1"/>
  <c r="J3" i="9"/>
  <c r="G295" i="9" l="1"/>
  <c r="L293" i="9"/>
  <c r="F293" i="9" s="1"/>
  <c r="G18" i="9"/>
  <c r="H295" i="9"/>
  <c r="G16" i="9"/>
  <c r="H18" i="9"/>
  <c r="G17" i="9"/>
  <c r="H15" i="9"/>
  <c r="K12" i="9"/>
  <c r="K10" i="9"/>
  <c r="J8" i="9"/>
  <c r="G15" i="9"/>
  <c r="I6" i="9"/>
  <c r="J10" i="9"/>
  <c r="K5" i="9"/>
  <c r="J13" i="9"/>
  <c r="I9" i="9"/>
  <c r="K6" i="9"/>
  <c r="J9" i="9"/>
  <c r="J5" i="9"/>
  <c r="L16" i="9"/>
  <c r="H16" i="9"/>
  <c r="G22" i="9"/>
  <c r="M16" i="9"/>
  <c r="I11" i="9"/>
  <c r="J6" i="9"/>
  <c r="K9" i="9"/>
  <c r="J12" i="9"/>
  <c r="I8" i="9"/>
  <c r="K8" i="9"/>
  <c r="K11" i="9"/>
  <c r="K7" i="9"/>
  <c r="M15" i="9"/>
  <c r="H22" i="9"/>
  <c r="I17" i="9"/>
  <c r="H17" i="9"/>
  <c r="H21" i="9"/>
  <c r="I12" i="9"/>
  <c r="G21" i="9"/>
  <c r="J17" i="9"/>
  <c r="K13" i="9"/>
  <c r="I7" i="9"/>
  <c r="J11" i="9"/>
  <c r="I13" i="9"/>
  <c r="I5" i="9"/>
  <c r="J7" i="9"/>
  <c r="L15" i="9"/>
  <c r="E10" i="9" l="1"/>
  <c r="B10" i="9" s="1"/>
  <c r="E13" i="9"/>
  <c r="B13" i="9" s="1"/>
  <c r="F15" i="9"/>
  <c r="E15" i="9"/>
  <c r="E21" i="9"/>
  <c r="B21" i="9" s="1"/>
  <c r="E18" i="9"/>
  <c r="B18" i="9" s="1"/>
  <c r="E22" i="9"/>
  <c r="B22" i="9" s="1"/>
  <c r="E7" i="9"/>
  <c r="B7" i="9" s="1"/>
  <c r="B293" i="9"/>
  <c r="F23" i="9"/>
  <c r="E17" i="9"/>
  <c r="B17" i="9" s="1"/>
  <c r="E12" i="9"/>
  <c r="B12" i="9" s="1"/>
  <c r="E5" i="9"/>
  <c r="E8" i="9"/>
  <c r="B8" i="9" s="1"/>
  <c r="E11" i="9"/>
  <c r="B11" i="9" s="1"/>
  <c r="F16" i="9"/>
  <c r="E9" i="9"/>
  <c r="B9" i="9" s="1"/>
  <c r="E6" i="9"/>
  <c r="B6" i="9" s="1"/>
  <c r="E16" i="9"/>
  <c r="E295" i="9"/>
  <c r="F14" i="9" l="1"/>
  <c r="F3" i="9" s="1"/>
  <c r="B15" i="9"/>
  <c r="E14" i="9"/>
  <c r="I13" i="3" s="1"/>
  <c r="B295" i="9"/>
  <c r="E23" i="9"/>
  <c r="I7" i="3" s="1"/>
  <c r="B16" i="9"/>
  <c r="B5" i="9"/>
  <c r="E4" i="9"/>
  <c r="E3" i="9" l="1"/>
</calcChain>
</file>

<file path=xl/sharedStrings.xml><?xml version="1.0" encoding="utf-8"?>
<sst xmlns="http://schemas.openxmlformats.org/spreadsheetml/2006/main" count="4733" uniqueCount="3656">
  <si>
    <t>Obveznik:</t>
  </si>
  <si>
    <t>10820 - O.Š. GVOZD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</si>
  <si>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</si>
  <si>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</si>
  <si>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</si>
  <si>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</si>
  <si>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</si>
  <si>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</si>
  <si>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</si>
  <si>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</si>
  <si>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</si>
  <si>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</si>
  <si>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</si>
  <si>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</si>
  <si>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</si>
  <si>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</si>
  <si>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</si>
  <si>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</si>
  <si>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</si>
  <si>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</si>
  <si>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</si>
  <si>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</si>
  <si>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</si>
  <si>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</si>
  <si>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</si>
  <si>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</si>
  <si>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</si>
  <si>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</si>
  <si>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</si>
  <si>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</si>
  <si>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</si>
  <si>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</si>
  <si>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</si>
  <si>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</si>
  <si>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</si>
  <si>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</si>
  <si>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</si>
  <si>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</si>
  <si>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</si>
  <si>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</si>
  <si>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</si>
  <si>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</si>
  <si>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</si>
  <si>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</si>
  <si>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</si>
  <si>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</si>
  <si>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</si>
  <si>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</si>
  <si>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</si>
  <si>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</si>
  <si>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</si>
  <si>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</si>
  <si>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</si>
  <si>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</si>
  <si>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</si>
  <si>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</si>
  <si>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</si>
  <si>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</si>
  <si>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</si>
  <si>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</si>
  <si>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</si>
  <si>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</si>
  <si>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</si>
  <si>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</si>
  <si>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</si>
  <si>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</si>
  <si>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</si>
  <si>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</si>
  <si>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</si>
  <si>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</si>
  <si>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</si>
  <si>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</si>
  <si>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</si>
  <si>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</si>
  <si>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</si>
  <si>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</si>
  <si>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</si>
  <si>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</si>
  <si>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</si>
  <si>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</si>
  <si>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</si>
  <si>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</si>
  <si>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</si>
  <si>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</si>
  <si>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</si>
  <si>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</si>
  <si>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</si>
  <si>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</si>
  <si>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</si>
  <si>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</si>
  <si>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</si>
  <si>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</si>
  <si>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</si>
  <si>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</si>
  <si>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</si>
  <si>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</si>
  <si>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</si>
  <si>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</si>
  <si>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</si>
  <si>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</si>
  <si>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</si>
  <si>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</si>
  <si>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</si>
  <si>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</si>
  <si>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</si>
  <si>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</si>
  <si>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</si>
  <si>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</si>
  <si>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</si>
  <si>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</si>
  <si>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</si>
  <si>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</si>
  <si>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</si>
  <si>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</si>
  <si>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</si>
  <si>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</si>
  <si>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</si>
  <si>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</si>
  <si>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</si>
  <si>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</si>
  <si>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</si>
  <si>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</si>
  <si>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</si>
  <si>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</si>
  <si>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</si>
  <si>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</si>
  <si>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</si>
  <si>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</si>
  <si>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</si>
  <si>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</si>
  <si>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</si>
  <si>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</si>
  <si>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</si>
  <si>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</si>
  <si>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</si>
  <si>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</si>
  <si>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</si>
  <si>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</si>
  <si>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</si>
  <si>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</si>
  <si>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</si>
  <si>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</si>
  <si>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</si>
  <si>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</si>
  <si>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</si>
  <si>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</si>
  <si>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</si>
  <si>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</si>
  <si>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</si>
  <si>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</si>
  <si>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</si>
  <si>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</si>
  <si>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</si>
  <si>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</si>
  <si>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</si>
  <si>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</si>
  <si>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</si>
  <si>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</si>
  <si>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</si>
  <si>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</si>
  <si>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</si>
  <si>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</si>
  <si>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</si>
  <si>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</si>
  <si>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</si>
  <si>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</si>
  <si>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</si>
  <si>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</si>
  <si>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</si>
  <si>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</si>
  <si>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</si>
  <si>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</si>
  <si>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</si>
  <si>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</si>
  <si>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</si>
  <si>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</si>
  <si>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</si>
  <si>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</si>
  <si>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</si>
  <si>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</si>
  <si>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</si>
  <si>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</si>
  <si>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</si>
  <si>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</si>
  <si>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</si>
  <si>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</si>
  <si>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</si>
  <si>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</si>
  <si>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</si>
  <si>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</si>
  <si>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</si>
  <si>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</si>
  <si>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</si>
  <si>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</si>
  <si>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</si>
  <si>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</si>
  <si>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</si>
  <si>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</si>
  <si>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</si>
  <si>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</si>
  <si>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</si>
  <si>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</si>
  <si>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</si>
  <si>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</si>
  <si>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</si>
  <si>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</si>
  <si>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</si>
  <si>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</si>
  <si>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</si>
  <si>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</si>
  <si>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</si>
  <si>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</si>
  <si>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</si>
  <si>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</si>
  <si>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</si>
  <si>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</si>
  <si>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</si>
  <si>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</si>
  <si>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</si>
  <si>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</si>
  <si>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</si>
  <si>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</si>
  <si>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</si>
  <si>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</si>
  <si>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</si>
  <si>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</si>
  <si>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</si>
  <si>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</si>
  <si>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</si>
  <si>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</si>
  <si>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</si>
  <si>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</si>
  <si>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</si>
  <si>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</si>
  <si>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</si>
  <si>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</si>
  <si>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</si>
  <si>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</si>
  <si>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</si>
  <si>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</si>
  <si>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</si>
  <si>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</si>
  <si>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</si>
  <si>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</si>
  <si>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</si>
  <si>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</si>
  <si>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</si>
  <si>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</si>
  <si>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</si>
  <si>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</si>
  <si>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</si>
  <si>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</si>
  <si>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</si>
  <si>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</si>
  <si>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</si>
  <si>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</si>
  <si>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</si>
  <si>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</si>
  <si>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</si>
  <si>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</si>
  <si>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</si>
  <si>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</si>
  <si>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</si>
  <si>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</si>
  <si>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</si>
  <si>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</si>
  <si>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</si>
  <si>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</si>
  <si>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</si>
  <si>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</si>
  <si>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</si>
  <si>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</si>
  <si>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</si>
  <si>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</si>
  <si>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</si>
  <si>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</si>
  <si>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</si>
  <si>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</si>
  <si>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</si>
  <si>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</si>
  <si>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</si>
  <si>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</si>
  <si>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</si>
  <si>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</si>
  <si>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</si>
  <si>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</si>
  <si>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</si>
  <si>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</si>
  <si>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</si>
  <si>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</si>
  <si>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</si>
  <si>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</si>
  <si>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</si>
  <si>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</si>
  <si>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</si>
  <si>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</si>
  <si>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</si>
  <si>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</si>
  <si>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</si>
  <si>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</si>
  <si>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</si>
  <si>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</si>
  <si>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</si>
  <si>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</si>
  <si>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</si>
  <si>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</si>
  <si>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</si>
  <si>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</si>
  <si>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</si>
  <si>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</si>
  <si>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</si>
  <si>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</si>
  <si>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</si>
  <si>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</si>
  <si>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</si>
  <si>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</si>
  <si>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</si>
  <si>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</si>
  <si>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</si>
  <si>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</si>
  <si>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</si>
  <si>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</si>
  <si>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</si>
  <si>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</si>
  <si>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</si>
  <si>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</si>
  <si>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</si>
  <si>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</si>
  <si>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</si>
  <si>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</si>
  <si>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</si>
  <si>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</si>
  <si>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</si>
  <si>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</si>
  <si>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</si>
  <si>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</si>
  <si>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</si>
  <si>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</si>
  <si>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</si>
  <si>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</si>
  <si>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</si>
  <si>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</si>
  <si>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</si>
  <si>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</si>
  <si>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</si>
  <si>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</si>
  <si>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</si>
  <si>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</si>
  <si>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</si>
  <si>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</si>
  <si>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</si>
  <si>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</si>
  <si>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</si>
  <si>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</si>
  <si>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</si>
  <si>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</si>
  <si>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</si>
  <si>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</si>
  <si>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</si>
  <si>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</si>
  <si>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</si>
  <si>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</si>
  <si>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</si>
  <si>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</si>
  <si>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</si>
  <si>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</si>
  <si>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</si>
  <si>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</si>
  <si>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</si>
  <si>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</si>
  <si>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</si>
  <si>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</si>
  <si>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</si>
  <si>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</si>
  <si>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</si>
  <si>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</si>
  <si>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</si>
  <si>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</si>
  <si>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</si>
  <si>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</si>
  <si>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</si>
  <si>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</si>
  <si>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</si>
  <si>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</si>
  <si>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</si>
  <si>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</si>
  <si>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</si>
  <si>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</si>
  <si>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</si>
  <si>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</si>
  <si>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</si>
  <si>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</si>
  <si>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</si>
  <si>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</si>
  <si>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</si>
  <si>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</si>
  <si>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</si>
  <si>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</si>
  <si>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</si>
  <si>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</si>
  <si>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</si>
  <si>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</si>
  <si>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</si>
  <si>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</si>
  <si>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</si>
  <si>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</si>
  <si>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</si>
  <si>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</si>
  <si>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</si>
  <si>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</si>
  <si>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</si>
  <si>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</si>
  <si>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</si>
  <si>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</si>
  <si>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</si>
  <si>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</si>
  <si>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</si>
  <si>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</si>
  <si>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</si>
  <si>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</si>
  <si>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</si>
  <si>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</si>
  <si>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</si>
  <si>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</si>
  <si>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</si>
  <si>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</si>
  <si>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</si>
  <si>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</si>
  <si>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</si>
  <si>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</si>
  <si>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</si>
  <si>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</si>
  <si>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</si>
  <si>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</si>
  <si>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</si>
  <si>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</si>
  <si>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</si>
  <si>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</si>
  <si>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</si>
  <si>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</si>
  <si>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</si>
  <si>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</si>
  <si>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</si>
  <si>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</si>
  <si>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</si>
  <si>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</si>
  <si>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</si>
  <si>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</si>
  <si>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</si>
  <si>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</si>
  <si>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</si>
  <si>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</si>
  <si>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</si>
  <si>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</si>
  <si>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</si>
  <si>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</si>
  <si>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</si>
  <si>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</si>
  <si>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</si>
  <si>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</si>
  <si>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</si>
  <si>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</si>
  <si>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</si>
  <si>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</si>
  <si>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</si>
  <si>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</si>
  <si>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</si>
  <si>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</si>
  <si>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</si>
  <si>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</si>
  <si>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</si>
  <si>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</si>
  <si>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</si>
  <si>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</si>
  <si>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</si>
  <si>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</si>
  <si>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</si>
  <si>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</si>
  <si>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</si>
  <si>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</si>
  <si>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</si>
  <si>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</si>
  <si>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</si>
  <si>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</si>
  <si>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</si>
  <si>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</si>
  <si>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</si>
  <si>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</si>
  <si>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</si>
  <si>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</si>
  <si>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</si>
  <si>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</si>
  <si>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</si>
  <si>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</si>
  <si>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</si>
  <si>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</si>
  <si>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</si>
  <si>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</si>
  <si>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</si>
  <si>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</si>
  <si>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</si>
  <si>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</si>
  <si>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</si>
  <si>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</si>
  <si>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</si>
  <si>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</si>
  <si>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</si>
  <si>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</si>
  <si>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</si>
  <si>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</si>
  <si>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</si>
  <si>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</si>
  <si>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</si>
  <si>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</si>
  <si>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</si>
  <si>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</si>
  <si>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</si>
  <si>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</si>
  <si>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</si>
  <si>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</si>
  <si>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</si>
  <si>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</si>
  <si>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</si>
  <si>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</si>
  <si>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</si>
  <si>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</si>
  <si>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</si>
  <si>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</si>
  <si>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</si>
  <si>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</si>
  <si>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</si>
  <si>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</si>
  <si>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</si>
  <si>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</si>
  <si>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</si>
  <si>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</si>
  <si>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</si>
  <si>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</si>
  <si>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</si>
  <si>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</si>
  <si>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</si>
  <si>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</si>
  <si>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</si>
  <si>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</si>
  <si>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</si>
  <si>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</si>
  <si>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</si>
  <si>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</si>
  <si>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</si>
  <si>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</si>
  <si>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</si>
  <si>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</si>
  <si>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</si>
  <si>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</si>
  <si>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</si>
  <si>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</si>
  <si>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</si>
  <si>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</si>
  <si>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</si>
  <si>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</si>
  <si>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</si>
  <si>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</si>
  <si>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</si>
  <si>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</si>
  <si>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</si>
  <si>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</si>
  <si>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</si>
  <si>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</si>
  <si>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</si>
  <si>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</si>
  <si>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</si>
  <si>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</si>
  <si>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</si>
  <si>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</si>
  <si>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</si>
  <si>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</si>
  <si>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</si>
  <si>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</si>
  <si>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</si>
  <si>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</si>
  <si>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</si>
  <si>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</si>
  <si>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</si>
  <si>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</si>
  <si>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</si>
  <si>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</si>
  <si>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</si>
  <si>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</si>
  <si>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</si>
  <si>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</si>
  <si>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</si>
  <si>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</si>
  <si>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</si>
  <si>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</si>
  <si>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</si>
  <si>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</si>
  <si>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</si>
  <si>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</si>
  <si>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</si>
  <si>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</si>
  <si>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</si>
  <si>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</si>
  <si>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</si>
  <si>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</si>
  <si>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</si>
  <si>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</si>
  <si>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</si>
  <si>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</si>
  <si>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</si>
  <si>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</si>
  <si>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</si>
  <si>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</si>
  <si>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</si>
  <si>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</si>
  <si>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</si>
  <si>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</si>
  <si>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</si>
  <si>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</si>
  <si>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</si>
  <si>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</si>
  <si>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</si>
  <si>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</si>
  <si>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</si>
  <si>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</si>
  <si>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</si>
  <si>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</si>
  <si>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</si>
  <si>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</si>
  <si>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</si>
  <si>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</si>
  <si>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</si>
  <si>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</si>
  <si>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</si>
  <si>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</si>
  <si>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</si>
  <si>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</si>
  <si>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</si>
  <si>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</si>
  <si>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</si>
  <si>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</si>
  <si>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</si>
  <si>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</si>
  <si>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</si>
  <si>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</si>
  <si>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</si>
  <si>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</si>
  <si>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</si>
  <si>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</si>
  <si>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</si>
  <si>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</si>
  <si>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</si>
  <si>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</si>
  <si>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</si>
  <si>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</si>
  <si>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</si>
  <si>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</si>
  <si>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</si>
  <si>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</si>
  <si>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</si>
  <si>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</si>
  <si>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</si>
  <si>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</si>
  <si>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</si>
  <si>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</si>
  <si>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</si>
  <si>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</si>
  <si>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</si>
  <si>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</si>
  <si>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</si>
  <si>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</si>
  <si>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</si>
  <si>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</si>
  <si>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</si>
  <si>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</si>
  <si>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</si>
  <si>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</si>
  <si>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</si>
  <si>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</si>
  <si>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</si>
  <si>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</si>
  <si>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</si>
  <si>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</si>
  <si>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</si>
  <si>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</si>
  <si>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</si>
  <si>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</si>
  <si>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</si>
  <si>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</si>
  <si>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</si>
  <si>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</si>
  <si>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</si>
  <si>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</si>
  <si>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</si>
  <si>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</si>
  <si>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</si>
  <si>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</si>
  <si>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</si>
  <si>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</si>
  <si>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</si>
  <si>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</si>
  <si>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</si>
  <si>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</si>
  <si>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</si>
  <si>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</si>
  <si>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</si>
  <si>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</si>
  <si>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</si>
  <si>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</si>
  <si>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</si>
  <si>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</si>
  <si>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</si>
  <si>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</si>
  <si>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</si>
  <si>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</si>
  <si>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</si>
  <si>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</si>
  <si>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</si>
  <si>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</si>
  <si>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</si>
  <si>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</si>
  <si>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</si>
  <si>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</si>
  <si>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</si>
  <si>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</si>
  <si>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</si>
  <si>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</si>
  <si>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</si>
  <si>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</si>
  <si>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</si>
  <si>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</si>
  <si>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</si>
  <si>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</si>
  <si>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</si>
  <si>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</si>
  <si>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</si>
  <si>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</si>
  <si>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</si>
  <si>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</si>
  <si>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</si>
  <si>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</si>
  <si>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</si>
  <si>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</si>
  <si>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</si>
  <si>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</si>
  <si>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</si>
  <si>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</si>
  <si>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</si>
  <si>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</si>
  <si>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</si>
  <si>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</si>
  <si>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</si>
  <si>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</si>
  <si>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</si>
  <si>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</si>
  <si>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</si>
  <si>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</si>
  <si>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</si>
  <si>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</si>
  <si>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</si>
  <si>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</si>
  <si>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</si>
  <si>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</si>
  <si>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</si>
  <si>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</si>
  <si>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</si>
  <si>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</si>
  <si>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</si>
  <si>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</si>
  <si>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</si>
  <si>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</si>
  <si>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</si>
  <si>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</si>
  <si>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</si>
  <si>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</si>
  <si>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</si>
  <si>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</si>
  <si>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</si>
  <si>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</si>
  <si>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</si>
  <si>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</si>
  <si>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</si>
  <si>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</si>
  <si>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</si>
  <si>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</si>
  <si>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</si>
  <si>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</si>
  <si>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</si>
  <si>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</si>
  <si>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</si>
  <si>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</si>
  <si>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</si>
  <si>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</si>
  <si>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</si>
  <si>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</si>
  <si>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</si>
  <si>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</si>
  <si>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</si>
  <si>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</si>
  <si>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</si>
  <si>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</si>
  <si>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</si>
  <si>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</si>
  <si>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</si>
  <si>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</si>
  <si>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</si>
  <si>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</si>
  <si>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</si>
  <si>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</si>
  <si>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</si>
  <si>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</si>
  <si>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</si>
  <si>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</si>
  <si>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</si>
  <si>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</si>
  <si>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</si>
  <si>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</si>
  <si>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</si>
  <si>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</si>
  <si>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</si>
  <si>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</si>
  <si>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</si>
  <si>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</si>
  <si>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</si>
  <si>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</si>
  <si>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</si>
  <si>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</si>
  <si>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</si>
  <si>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</si>
  <si>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</si>
  <si>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</si>
  <si>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</si>
  <si>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</si>
  <si>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</si>
  <si>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</si>
  <si>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</si>
  <si>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</si>
  <si>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</si>
  <si>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</si>
  <si>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</si>
  <si>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</si>
  <si>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</si>
  <si>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</si>
  <si>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</si>
  <si>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</si>
  <si>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</si>
  <si>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</si>
  <si>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</si>
  <si>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</si>
  <si>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</si>
  <si>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</si>
  <si>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</si>
  <si>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</si>
  <si>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</si>
  <si>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</si>
  <si>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</si>
  <si>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</si>
  <si>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</si>
  <si>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</si>
  <si>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</si>
  <si>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</si>
  <si>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</si>
  <si>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</si>
  <si>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</si>
  <si>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</si>
  <si>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</si>
  <si>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</si>
  <si>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</si>
  <si>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</si>
  <si>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</si>
  <si>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</si>
  <si>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</si>
  <si>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</si>
  <si>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</si>
  <si>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</si>
  <si>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</si>
  <si>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</si>
  <si>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</si>
  <si>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</si>
  <si>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</si>
  <si>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</si>
  <si>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</si>
  <si>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</si>
  <si>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</si>
  <si>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</si>
  <si>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</si>
  <si>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</si>
  <si>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</si>
  <si>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</si>
  <si>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</si>
  <si>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</si>
  <si>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</si>
  <si>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</si>
  <si>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</si>
  <si>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</si>
  <si>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</si>
  <si>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</si>
  <si>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</si>
  <si>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</si>
  <si>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</si>
  <si>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</si>
  <si>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</si>
  <si>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</si>
  <si>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</si>
  <si>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</si>
  <si>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</si>
  <si>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</si>
  <si>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</si>
  <si>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</si>
  <si>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</si>
  <si>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</si>
  <si>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</si>
  <si>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</si>
  <si>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</si>
  <si>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</si>
  <si>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</si>
  <si>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</si>
  <si>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</si>
  <si>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</si>
  <si>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</si>
  <si>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</si>
  <si>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</si>
  <si>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</si>
  <si>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</si>
  <si>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</si>
  <si>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</si>
  <si>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</si>
  <si>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</si>
  <si>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</si>
  <si>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</si>
  <si>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</si>
  <si>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</si>
  <si>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</si>
  <si>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</si>
  <si>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</si>
  <si>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</si>
  <si>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</si>
  <si>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</si>
  <si>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</si>
  <si>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</si>
  <si>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</si>
  <si>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</si>
  <si>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</si>
  <si>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</si>
  <si>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</si>
  <si>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</si>
  <si>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</si>
  <si>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</si>
  <si>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</si>
  <si>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</si>
  <si>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</si>
  <si>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</si>
  <si>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</si>
  <si>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</si>
  <si>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</si>
  <si>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</si>
  <si>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</si>
  <si>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</si>
  <si>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</si>
  <si>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</si>
  <si>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</si>
  <si>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</si>
  <si>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</si>
  <si>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</si>
  <si>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</si>
  <si>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</si>
  <si>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</si>
  <si>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</si>
  <si>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</si>
  <si>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</si>
  <si>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</si>
  <si>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</si>
  <si>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</si>
  <si>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</si>
  <si>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</si>
  <si>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</si>
  <si>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</si>
  <si>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</si>
  <si>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</si>
  <si>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</si>
  <si>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</si>
  <si>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</si>
  <si>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</si>
  <si>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</si>
  <si>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</si>
  <si>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</si>
  <si>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</si>
  <si>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</si>
  <si>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</si>
  <si>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</si>
  <si>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</si>
  <si>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</si>
  <si>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</si>
  <si>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</si>
  <si>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</si>
  <si>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</si>
  <si>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</si>
  <si>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</si>
  <si>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</si>
  <si>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</si>
  <si>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</si>
  <si>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</si>
  <si>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</si>
  <si>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</si>
  <si>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</si>
  <si>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</si>
  <si>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</si>
  <si>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</si>
  <si>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</si>
  <si>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</si>
  <si>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</si>
  <si>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</si>
  <si>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</si>
  <si>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</si>
  <si>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</si>
  <si>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</si>
  <si>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</si>
  <si>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</si>
  <si>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</si>
  <si>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</si>
  <si>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</si>
  <si>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</si>
  <si>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</si>
  <si>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</si>
  <si>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</si>
  <si>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</si>
  <si>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</si>
  <si>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</si>
  <si>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</si>
  <si>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</si>
  <si>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</si>
  <si>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</si>
  <si>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</si>
  <si>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</si>
  <si>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</si>
  <si>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</si>
  <si>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</si>
  <si>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</si>
  <si>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</si>
  <si>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</si>
  <si>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</si>
  <si>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</si>
  <si>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</si>
  <si>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</si>
  <si>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</si>
  <si>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</si>
  <si>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</si>
  <si>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</si>
  <si>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</si>
  <si>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</si>
  <si>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</si>
  <si>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</si>
  <si>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</si>
  <si>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</si>
  <si>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</si>
  <si>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</si>
  <si>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</si>
  <si>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</si>
  <si>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</si>
  <si>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</si>
  <si>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</si>
  <si>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</si>
  <si>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</si>
  <si>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</si>
  <si>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</si>
  <si>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</si>
  <si>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</si>
  <si>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</si>
  <si>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</si>
  <si>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</si>
  <si>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</si>
  <si>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</si>
  <si>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</si>
  <si>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</si>
  <si>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</si>
  <si>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</si>
  <si>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</si>
  <si>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</si>
  <si>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</si>
  <si>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</si>
  <si>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</si>
  <si>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</si>
  <si>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</si>
  <si>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</si>
  <si>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</si>
  <si>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</si>
  <si>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</si>
  <si>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</si>
  <si>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</si>
  <si>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</si>
  <si>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</si>
  <si>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</si>
  <si>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</si>
  <si>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</si>
  <si>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</si>
  <si>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</si>
  <si>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</si>
  <si>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</si>
  <si>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</si>
  <si>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</si>
  <si>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</si>
  <si>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</si>
  <si>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</si>
  <si>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</si>
  <si>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</si>
  <si>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</si>
  <si>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</si>
  <si>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</si>
  <si>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</si>
  <si>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</si>
  <si>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</si>
  <si>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</si>
  <si>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</si>
  <si>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</si>
  <si>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</si>
  <si>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</si>
  <si>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</si>
  <si>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</si>
  <si>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</si>
  <si>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</si>
  <si>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</si>
  <si>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</si>
  <si>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</si>
  <si>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</si>
  <si>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</si>
  <si>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</si>
  <si>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</si>
  <si>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</si>
  <si>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</si>
  <si>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</si>
  <si>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</si>
  <si>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</si>
  <si>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</si>
  <si>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</si>
  <si>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</si>
  <si>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</si>
  <si>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</si>
  <si>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</si>
  <si>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</si>
  <si>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</si>
  <si>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</si>
  <si>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</si>
  <si>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</si>
  <si>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</si>
  <si>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</si>
  <si>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</si>
  <si>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</si>
  <si>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</si>
  <si>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</si>
  <si>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</si>
  <si>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</si>
  <si>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</si>
  <si>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</si>
  <si>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</si>
  <si>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</si>
  <si>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</si>
  <si>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</si>
  <si>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</si>
  <si>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</si>
  <si>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</si>
  <si>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</si>
  <si>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</si>
  <si>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</si>
  <si>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</si>
  <si>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</si>
  <si>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</si>
  <si>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</si>
  <si>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</si>
  <si>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</si>
  <si>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</si>
  <si>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</si>
  <si>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</si>
  <si>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</si>
  <si>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</si>
  <si>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</si>
  <si>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</si>
  <si>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</si>
  <si>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</si>
  <si>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</si>
  <si>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</si>
  <si>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</si>
  <si>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</si>
  <si>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</si>
  <si>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</si>
  <si>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</si>
  <si>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</si>
  <si>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</si>
  <si>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</si>
  <si>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</si>
  <si>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</si>
  <si>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</si>
  <si>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</si>
  <si>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</si>
  <si>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</si>
  <si>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</si>
  <si>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</si>
  <si>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</si>
  <si>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</si>
  <si>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</si>
  <si>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</si>
  <si>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</si>
  <si>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</si>
  <si>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</si>
  <si>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</si>
  <si>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</si>
  <si>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</si>
  <si>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</si>
  <si>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</si>
  <si>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</si>
  <si>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</si>
  <si>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</si>
  <si>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</si>
  <si>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</si>
  <si>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</si>
  <si>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</si>
  <si>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</si>
  <si>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</si>
  <si>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</si>
  <si>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</si>
  <si>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</si>
  <si>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</si>
  <si>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</si>
  <si>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</si>
  <si>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</si>
  <si>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</si>
  <si>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</si>
  <si>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</si>
  <si>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</si>
  <si>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</si>
  <si>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</si>
  <si>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</si>
  <si>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</si>
  <si>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</si>
  <si>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</si>
  <si>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</si>
  <si>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</si>
  <si>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</si>
  <si>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</si>
  <si>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</si>
  <si>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</si>
  <si>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</si>
  <si>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</si>
  <si>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</si>
  <si>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</si>
  <si>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</si>
  <si>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</si>
  <si>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</si>
  <si>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</si>
  <si>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</si>
  <si>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</si>
  <si>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</si>
  <si>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</si>
  <si>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</si>
  <si>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</si>
  <si>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</si>
  <si>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</si>
  <si>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</si>
  <si>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</si>
  <si>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</si>
  <si>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</si>
  <si>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</si>
  <si>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</si>
  <si>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</si>
  <si>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</si>
  <si>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</si>
  <si>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</si>
  <si>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</si>
  <si>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</si>
  <si>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</si>
  <si>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</si>
  <si>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</si>
  <si>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</si>
  <si>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</si>
  <si>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</si>
  <si>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</si>
  <si>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</si>
  <si>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</si>
  <si>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</si>
  <si>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</si>
  <si>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</si>
  <si>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</si>
  <si>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</si>
  <si>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</si>
  <si>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</si>
  <si>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</si>
  <si>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</si>
  <si>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</si>
  <si>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</si>
  <si>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</si>
  <si>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</si>
  <si>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</si>
  <si>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</si>
  <si>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</si>
  <si>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</si>
  <si>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</si>
  <si>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</si>
  <si>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</si>
  <si>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</si>
  <si>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</si>
  <si>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</si>
  <si>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</si>
  <si>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</si>
  <si>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</si>
  <si>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</si>
  <si>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</si>
  <si>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</si>
  <si>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</si>
  <si>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</si>
  <si>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</si>
  <si>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</si>
  <si>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</si>
  <si>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</si>
  <si>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</si>
  <si>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</si>
  <si>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</si>
  <si>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</si>
  <si>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</si>
  <si>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</si>
  <si>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</si>
  <si>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</si>
  <si>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</si>
  <si>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</si>
  <si>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</si>
  <si>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</si>
  <si>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</si>
  <si>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</si>
  <si>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</si>
  <si>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</si>
  <si>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</si>
  <si>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</si>
  <si>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</si>
  <si>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</si>
  <si>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</si>
  <si>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</si>
  <si>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</si>
  <si>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</si>
  <si>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</si>
  <si>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</si>
  <si>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</si>
  <si>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</si>
  <si>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</si>
  <si>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</si>
  <si>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</si>
  <si>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</si>
  <si>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</si>
  <si>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</si>
  <si>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</si>
  <si>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</si>
  <si>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</si>
  <si>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</si>
  <si>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</si>
  <si>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</si>
  <si>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</si>
  <si>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</si>
  <si>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</si>
  <si>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</si>
  <si>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</si>
  <si>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</si>
  <si>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</si>
  <si>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</si>
  <si>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</si>
  <si>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</si>
  <si>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</si>
  <si>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</si>
  <si>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</si>
  <si>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</si>
  <si>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</si>
  <si>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</si>
  <si>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</si>
  <si>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</si>
  <si>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</si>
  <si>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</si>
  <si>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</si>
  <si>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</si>
  <si>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</si>
  <si>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</si>
  <si>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</si>
  <si>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</si>
  <si>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</si>
  <si>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</si>
  <si>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</si>
  <si>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</si>
  <si>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</si>
  <si>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</si>
  <si>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</si>
  <si>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</si>
  <si>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</si>
  <si>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</si>
  <si>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</si>
  <si>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</si>
  <si>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</si>
  <si>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</si>
  <si>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</si>
  <si>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</si>
  <si>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</si>
  <si>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</si>
  <si>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</si>
  <si>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</si>
  <si>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</si>
  <si>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</si>
  <si>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</si>
  <si>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</si>
  <si>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</si>
  <si>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</si>
  <si>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</si>
  <si>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</si>
  <si>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</si>
  <si>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</si>
  <si>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</si>
  <si>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</si>
  <si>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</si>
  <si>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</si>
  <si>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</si>
  <si>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</si>
  <si>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</si>
  <si>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</si>
  <si>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</si>
  <si>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</si>
  <si>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</si>
  <si>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</si>
  <si>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</si>
  <si>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</si>
  <si>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</si>
  <si>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</si>
  <si>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</si>
  <si>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</si>
  <si>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</si>
  <si>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</si>
  <si>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</si>
  <si>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</si>
  <si>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</si>
  <si>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</si>
  <si>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</si>
  <si>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</si>
  <si>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</si>
  <si>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</si>
  <si>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</si>
  <si>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</si>
  <si>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</si>
  <si>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</si>
  <si>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</si>
  <si>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</si>
  <si>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</si>
  <si>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</si>
  <si>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</si>
  <si>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</si>
  <si>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</si>
  <si>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</si>
  <si>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</si>
  <si>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</si>
  <si>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</si>
  <si>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</si>
  <si>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</si>
  <si>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</si>
  <si>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</si>
  <si>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</si>
  <si>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</si>
  <si>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</si>
  <si>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</si>
  <si>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</si>
  <si>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</si>
  <si>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</si>
  <si>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</si>
  <si>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</si>
  <si>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</si>
  <si>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</si>
  <si>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</si>
  <si>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</si>
  <si>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</si>
  <si>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</si>
  <si>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</si>
  <si>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</si>
  <si>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</si>
  <si>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</si>
  <si>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</si>
  <si>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</si>
  <si>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</si>
  <si>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</si>
  <si>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</si>
  <si>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</si>
  <si>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</si>
  <si>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</si>
  <si>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</si>
  <si>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</si>
  <si>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</si>
  <si>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</si>
  <si>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</si>
  <si>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</si>
  <si>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</si>
  <si>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</si>
  <si>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</si>
  <si>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</si>
  <si>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</si>
  <si>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</si>
  <si>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</si>
  <si>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</si>
  <si>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</si>
  <si>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</si>
  <si>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</si>
  <si>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</si>
  <si>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</si>
  <si>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</si>
  <si>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</si>
  <si>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</si>
  <si>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</si>
  <si>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</si>
  <si>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</si>
  <si>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</si>
  <si>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</si>
  <si>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</si>
  <si>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</si>
  <si>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</si>
  <si>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</si>
  <si>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</si>
  <si>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</si>
  <si>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</si>
  <si>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</si>
  <si>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</si>
  <si>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</si>
  <si>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</si>
  <si>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</si>
  <si>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</si>
  <si>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</si>
  <si>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</si>
  <si>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</si>
  <si>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</si>
  <si>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</si>
  <si>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</si>
  <si>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</si>
  <si>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</si>
  <si>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</si>
  <si>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</si>
  <si>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</si>
  <si>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</si>
  <si>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</si>
  <si>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</si>
  <si>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</si>
  <si>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</si>
  <si>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</si>
  <si>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</si>
  <si>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</si>
  <si>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</si>
  <si>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</si>
  <si>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</si>
  <si>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</si>
  <si>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</si>
  <si>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</si>
  <si>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</si>
  <si>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</si>
  <si>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</si>
  <si>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</si>
  <si>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</si>
  <si>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</si>
  <si>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</si>
  <si>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</si>
  <si>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</si>
  <si>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</si>
  <si>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</si>
  <si>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</si>
  <si>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</si>
  <si>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</si>
  <si>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</si>
  <si>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</si>
  <si>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</si>
  <si>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</si>
  <si>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</si>
  <si>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</si>
  <si>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</si>
  <si>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</si>
  <si>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</si>
  <si>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</si>
  <si>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</si>
  <si>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</si>
  <si>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</si>
  <si>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</si>
  <si>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</si>
  <si>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</si>
  <si>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</si>
  <si>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</si>
  <si>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</si>
  <si>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</si>
  <si>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</si>
  <si>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</si>
  <si>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</si>
  <si>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</si>
  <si>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</si>
  <si>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</si>
  <si>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</si>
  <si>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</si>
  <si>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</si>
  <si>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</si>
  <si>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</si>
  <si>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</si>
  <si>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</si>
  <si>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</si>
  <si>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</si>
  <si>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</si>
  <si>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</si>
  <si>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</si>
  <si>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</si>
  <si>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</si>
  <si>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</si>
  <si>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</si>
  <si>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</si>
  <si>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</si>
  <si>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</si>
  <si>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</si>
  <si>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</si>
  <si>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</si>
  <si>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</si>
  <si>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</si>
  <si>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</si>
  <si>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</si>
  <si>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</si>
  <si>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</si>
  <si>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</si>
  <si>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</si>
  <si>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</si>
  <si>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</si>
  <si>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</si>
  <si>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</si>
  <si>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</si>
  <si>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</si>
  <si>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</si>
  <si>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</si>
  <si>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</si>
  <si>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</si>
  <si>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</si>
  <si>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</si>
  <si>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</si>
  <si>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</si>
  <si>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</si>
  <si>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</si>
  <si>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</si>
  <si>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</si>
  <si>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</si>
  <si>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</si>
  <si>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</si>
  <si>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</si>
  <si>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</si>
  <si>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</si>
  <si>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</si>
  <si>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</si>
  <si>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</si>
  <si>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</si>
  <si>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</si>
  <si>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</si>
  <si>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</si>
  <si>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</si>
  <si>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</si>
  <si>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</si>
  <si>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</si>
  <si>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</si>
  <si>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</si>
  <si>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</si>
  <si>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</si>
  <si>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</si>
  <si>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</si>
  <si>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</si>
  <si>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</si>
  <si>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</si>
  <si>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</si>
  <si>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</si>
  <si>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</si>
  <si>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</si>
  <si>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</si>
  <si>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</si>
  <si>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</si>
  <si>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</si>
  <si>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</si>
  <si>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</si>
  <si>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</si>
  <si>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</si>
  <si>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</si>
  <si>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</si>
  <si>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</si>
  <si>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</si>
  <si>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</si>
  <si>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</si>
  <si>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</si>
  <si>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</si>
  <si>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</si>
  <si>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</si>
  <si>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</si>
  <si>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</si>
  <si>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</si>
  <si>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</si>
  <si>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</si>
  <si>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</si>
  <si>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</si>
  <si>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</si>
  <si>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</si>
  <si>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</si>
  <si>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</si>
  <si>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</si>
  <si>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</si>
  <si>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</si>
  <si>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</si>
  <si>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</si>
  <si>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</si>
  <si>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</si>
  <si>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</si>
  <si>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</si>
  <si>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</si>
  <si>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</si>
  <si>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</si>
  <si>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</si>
  <si>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</si>
  <si>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</si>
  <si>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</si>
  <si>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</si>
  <si>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</si>
  <si>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</si>
  <si>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</si>
  <si>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</si>
  <si>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</si>
  <si>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</si>
  <si>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</si>
  <si>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</si>
  <si>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</si>
  <si>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</si>
  <si>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</si>
  <si>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</si>
  <si>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</si>
  <si>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</si>
  <si>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</si>
  <si>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</si>
  <si>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</si>
  <si>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</si>
  <si>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</si>
  <si>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</si>
  <si>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</si>
  <si>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</si>
  <si>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</si>
  <si>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</si>
  <si>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</si>
  <si>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</si>
  <si>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</si>
  <si>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</si>
  <si>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</si>
  <si>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</si>
  <si>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</si>
  <si>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</si>
  <si>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</si>
  <si>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</si>
  <si>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</si>
  <si>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</si>
  <si>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</si>
  <si>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</si>
  <si>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</si>
  <si>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</si>
  <si>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</si>
  <si>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</si>
  <si>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</si>
  <si>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</si>
  <si>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</si>
  <si>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</si>
  <si>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</si>
  <si>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</si>
  <si>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</si>
  <si>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</si>
  <si>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</si>
  <si>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</si>
  <si>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</si>
  <si>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</si>
  <si>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</si>
  <si>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</si>
  <si>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</si>
  <si>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</si>
  <si>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</si>
  <si>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</si>
  <si>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</si>
  <si>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</si>
  <si>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</si>
  <si>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</si>
  <si>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</si>
  <si>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</si>
  <si>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</si>
  <si>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</si>
  <si>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</si>
  <si>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</si>
  <si>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</si>
  <si>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</si>
  <si>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</si>
  <si>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</si>
  <si>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</si>
  <si>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</si>
  <si>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</si>
  <si>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</si>
  <si>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</si>
  <si>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</si>
  <si>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</si>
  <si>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</si>
  <si>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</si>
  <si>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</si>
  <si>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</si>
  <si>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</si>
  <si>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</si>
  <si>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</si>
  <si>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</si>
  <si>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</si>
  <si>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</si>
  <si>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</si>
  <si>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</si>
  <si>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</si>
  <si>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</si>
  <si>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</si>
  <si>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</si>
  <si>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</si>
  <si>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</si>
  <si>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</si>
  <si>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</si>
  <si>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</si>
  <si>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</si>
  <si>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</si>
  <si>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</si>
  <si>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</si>
  <si>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</si>
  <si>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</si>
  <si>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</si>
  <si>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</si>
  <si>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</si>
  <si>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</si>
  <si>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</si>
  <si>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</si>
  <si>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</si>
  <si>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</si>
  <si>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</si>
  <si>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</si>
  <si>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</si>
  <si>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</si>
  <si>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</si>
  <si>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</si>
  <si>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</si>
  <si>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</si>
  <si>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</si>
  <si>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</si>
  <si>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</si>
  <si>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</si>
  <si>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</si>
  <si>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</si>
  <si>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</si>
  <si>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</si>
  <si>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</si>
  <si>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</si>
  <si>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</si>
  <si>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</si>
  <si>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</si>
  <si>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</si>
  <si>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</si>
  <si>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</si>
  <si>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</si>
  <si>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</si>
  <si>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</si>
  <si>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</si>
  <si>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</si>
  <si>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</si>
  <si>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</si>
  <si>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</si>
  <si>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</si>
  <si>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</si>
  <si>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</si>
  <si>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</si>
  <si>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</si>
  <si>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</si>
  <si>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</si>
  <si>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</si>
  <si>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</si>
  <si>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</si>
  <si>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</si>
  <si>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</si>
  <si>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</si>
  <si>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</si>
  <si>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</si>
  <si>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</si>
  <si>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</si>
  <si>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</si>
  <si>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</si>
  <si>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</si>
  <si>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</si>
  <si>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</si>
  <si>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</si>
  <si>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</si>
  <si>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</si>
  <si>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</si>
  <si>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</si>
  <si>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</si>
  <si>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</si>
  <si>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</si>
  <si>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</si>
  <si>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</si>
  <si>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</si>
  <si>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</si>
  <si>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</si>
  <si>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</si>
  <si>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</si>
  <si>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</si>
  <si>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</si>
  <si>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</si>
  <si>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</si>
  <si>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</si>
  <si>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</si>
  <si>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</si>
  <si>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</si>
  <si>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</si>
  <si>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</si>
  <si>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</si>
  <si>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</si>
  <si>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</si>
  <si>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</si>
  <si>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</si>
  <si>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</si>
  <si>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</si>
  <si>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</si>
  <si>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</si>
  <si>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</si>
  <si>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</si>
  <si>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</si>
  <si>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</si>
  <si>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</si>
  <si>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</si>
  <si>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</si>
  <si>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</si>
  <si>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</si>
  <si>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</si>
  <si>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</si>
  <si>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</si>
  <si>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</si>
  <si>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</si>
  <si>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</si>
  <si>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</si>
  <si>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</si>
  <si>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</si>
  <si>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</si>
  <si>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</si>
  <si>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</si>
  <si>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</si>
  <si>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</si>
  <si>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</si>
  <si>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</si>
  <si>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</si>
  <si>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</si>
  <si>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</si>
  <si>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</si>
  <si>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</si>
  <si>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</si>
  <si>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</si>
  <si>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</si>
  <si>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</si>
  <si>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</si>
  <si>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</si>
  <si>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</si>
  <si>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</si>
  <si>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</si>
  <si>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</si>
  <si>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</si>
  <si>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</si>
  <si>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</si>
  <si>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</si>
  <si>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</si>
  <si>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</si>
  <si>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</si>
  <si>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</si>
  <si>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</si>
  <si>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</si>
  <si>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</si>
  <si>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</si>
  <si>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</si>
  <si>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</si>
  <si>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</si>
  <si>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</si>
  <si>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</si>
  <si>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</si>
  <si>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</si>
  <si>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</si>
  <si>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</si>
  <si>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</si>
  <si>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</si>
  <si>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</si>
  <si>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GVOZD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</si>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</sst>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1108843.08</v>
      </c>
      <c r="D2" s="7">
        <f>'PR-RAS'!E6</f>
        <v>1191485.3599999999</v>
      </c>
      <c r="E2" s="7">
        <v>0</v>
      </c>
      <c r="F2" s="7">
        <v>0</v>
      </c>
      <c r="G2" s="8">
        <f t="shared" ref="G2:G274" si="0">(B2/1000)*(C2*1+D2*2)</f>
        <v>3491.8137999999999</v>
      </c>
      <c r="H2" s="8">
        <f t="shared" ref="H2:H274"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891184.33</v>
      </c>
      <c r="D45" s="2">
        <f>'PR-RAS'!E49</f>
        <v>1040263.45</v>
      </c>
      <c r="E45" s="2">
        <v>0</v>
      </c>
      <c r="F45" s="2">
        <v>0</v>
      </c>
      <c r="G45" s="3">
        <f t="shared" si="0"/>
        <v>130755.29411999999</v>
      </c>
      <c r="H45" s="3">
        <f t="shared" si="1"/>
        <v>0.77999999991152436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891184.33</v>
      </c>
      <c r="D64" s="2">
        <f>'PR-RAS'!E68</f>
        <v>1040263.45</v>
      </c>
      <c r="E64" s="2">
        <v>0</v>
      </c>
      <c r="F64" s="2">
        <v>0</v>
      </c>
      <c r="G64" s="3">
        <f t="shared" si="0"/>
        <v>187217.80749000001</v>
      </c>
      <c r="H64" s="3">
        <f t="shared" si="1"/>
        <v>0.77999999991152436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885542.83</v>
      </c>
      <c r="D65" s="2">
        <f>'PR-RAS'!E69</f>
        <v>1040263.45</v>
      </c>
      <c r="E65" s="2">
        <v>0</v>
      </c>
      <c r="F65" s="2">
        <v>0</v>
      </c>
      <c r="G65" s="3">
        <f t="shared" si="0"/>
        <v>189828.46272000001</v>
      </c>
      <c r="H65" s="3">
        <f t="shared" si="1"/>
        <v>0.61999999999534339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5641.5</v>
      </c>
      <c r="D66" s="2">
        <f>'PR-RAS'!E70</f>
        <v>0</v>
      </c>
      <c r="E66" s="2">
        <v>0</v>
      </c>
      <c r="F66" s="2">
        <v>0</v>
      </c>
      <c r="G66" s="3">
        <f t="shared" si="0"/>
        <v>366.69749999999999</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v>
      </c>
      <c r="D78" s="2">
        <f>'PR-RAS'!E82</f>
        <v>135.69</v>
      </c>
      <c r="E78" s="2">
        <v>0</v>
      </c>
      <c r="F78" s="2">
        <v>0</v>
      </c>
      <c r="G78" s="3">
        <f t="shared" si="0"/>
        <v>26.286259999999999</v>
      </c>
      <c r="H78" s="3">
        <f t="shared" si="1"/>
        <v>0.31000000000000227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v>
      </c>
      <c r="D79" s="2">
        <f>'PR-RAS'!E83</f>
        <v>135.69</v>
      </c>
      <c r="E79" s="2">
        <v>0</v>
      </c>
      <c r="F79" s="2">
        <v>0</v>
      </c>
      <c r="G79" s="3">
        <f t="shared" si="0"/>
        <v>26.62764</v>
      </c>
      <c r="H79" s="3">
        <f t="shared" si="1"/>
        <v>0.31000000000000227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v>
      </c>
      <c r="D81" s="2">
        <f>'PR-RAS'!E85</f>
        <v>135.69</v>
      </c>
      <c r="E81" s="2">
        <v>0</v>
      </c>
      <c r="F81" s="2">
        <v>0</v>
      </c>
      <c r="G81" s="3">
        <f t="shared" si="0"/>
        <v>27.310400000000001</v>
      </c>
      <c r="H81" s="3">
        <f t="shared" si="1"/>
        <v>0.31000000000000227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10093.959999999999</v>
      </c>
      <c r="D102" s="2">
        <f>'PR-RAS'!E106</f>
        <v>9539</v>
      </c>
      <c r="E102" s="2">
        <v>0</v>
      </c>
      <c r="F102" s="2">
        <v>0</v>
      </c>
      <c r="G102" s="3">
        <f t="shared" si="0"/>
        <v>2946.36796</v>
      </c>
      <c r="H102" s="3">
        <f t="shared" si="1"/>
        <v>4.0000000000873115E-2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10093.959999999999</v>
      </c>
      <c r="D108" s="2">
        <f>'PR-RAS'!E112</f>
        <v>9539</v>
      </c>
      <c r="E108" s="2">
        <v>0</v>
      </c>
      <c r="F108" s="2">
        <v>0</v>
      </c>
      <c r="G108" s="3">
        <f t="shared" si="0"/>
        <v>3121.3997199999999</v>
      </c>
      <c r="H108" s="3">
        <f t="shared" si="1"/>
        <v>4.0000000000873115E-2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10093.959999999999</v>
      </c>
      <c r="D113" s="2">
        <f>'PR-RAS'!E117</f>
        <v>9539</v>
      </c>
      <c r="E113" s="2">
        <v>0</v>
      </c>
      <c r="F113" s="2">
        <v>0</v>
      </c>
      <c r="G113" s="3">
        <f t="shared" si="0"/>
        <v>3267.2595200000001</v>
      </c>
      <c r="H113" s="3">
        <f t="shared" si="1"/>
        <v>4.0000000000873115E-2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1039.55</v>
      </c>
      <c r="D121" s="2">
        <f>'PR-RAS'!E125</f>
        <v>2371.91</v>
      </c>
      <c r="E121" s="2">
        <v>0</v>
      </c>
      <c r="F121" s="2">
        <v>0</v>
      </c>
      <c r="G121" s="3">
        <f t="shared" si="0"/>
        <v>694.00439999999992</v>
      </c>
      <c r="H121" s="3">
        <f t="shared" si="1"/>
        <v>0.54000000000019099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1039.55</v>
      </c>
      <c r="D122" s="2">
        <f>'PR-RAS'!E126</f>
        <v>2371.91</v>
      </c>
      <c r="E122" s="2">
        <v>0</v>
      </c>
      <c r="F122" s="2">
        <v>0</v>
      </c>
      <c r="G122" s="3">
        <f t="shared" si="0"/>
        <v>699.78776999999991</v>
      </c>
      <c r="H122" s="3">
        <f t="shared" si="1"/>
        <v>0.54000000000019099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1039.55</v>
      </c>
      <c r="D124" s="2">
        <f>'PR-RAS'!E128</f>
        <v>2371.91</v>
      </c>
      <c r="E124" s="2">
        <v>0</v>
      </c>
      <c r="F124" s="2">
        <v>0</v>
      </c>
      <c r="G124" s="3">
        <f t="shared" si="0"/>
        <v>711.35451</v>
      </c>
      <c r="H124" s="3">
        <f t="shared" si="1"/>
        <v>0.54000000000019099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206455.24</v>
      </c>
      <c r="D130" s="2">
        <f>'PR-RAS'!E134</f>
        <v>139175.31</v>
      </c>
      <c r="E130" s="2">
        <v>0</v>
      </c>
      <c r="F130" s="2">
        <v>0</v>
      </c>
      <c r="G130" s="3">
        <f t="shared" si="0"/>
        <v>62539.95594</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206455.24</v>
      </c>
      <c r="D131" s="2">
        <f>'PR-RAS'!E135</f>
        <v>139175.31</v>
      </c>
      <c r="E131" s="2">
        <v>0</v>
      </c>
      <c r="F131" s="2">
        <v>0</v>
      </c>
      <c r="G131" s="3">
        <f t="shared" si="0"/>
        <v>63024.7618</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62316.9</v>
      </c>
      <c r="D132" s="2">
        <f>'PR-RAS'!E136</f>
        <v>139175.31</v>
      </c>
      <c r="E132" s="2">
        <v>0</v>
      </c>
      <c r="F132" s="2">
        <v>0</v>
      </c>
      <c r="G132" s="3">
        <f t="shared" si="0"/>
        <v>44627.445120000004</v>
      </c>
      <c r="H132" s="3">
        <f t="shared" si="1"/>
        <v>0.4099999999962165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144138.34</v>
      </c>
      <c r="D133" s="2">
        <f>'PR-RAS'!E137</f>
        <v>0</v>
      </c>
      <c r="E133" s="2">
        <v>0</v>
      </c>
      <c r="F133" s="2">
        <v>0</v>
      </c>
      <c r="G133" s="3">
        <f t="shared" si="0"/>
        <v>19026.260880000002</v>
      </c>
      <c r="H133" s="3">
        <f t="shared" si="1"/>
        <v>0.33999999999650754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963611.75</v>
      </c>
      <c r="D148" s="2">
        <f>'PR-RAS'!E152</f>
        <v>1125182.4099999997</v>
      </c>
      <c r="E148" s="2">
        <v>0</v>
      </c>
      <c r="F148" s="2">
        <v>0</v>
      </c>
      <c r="G148" s="3">
        <f t="shared" si="0"/>
        <v>472454.5557899999</v>
      </c>
      <c r="H148" s="3">
        <f t="shared" si="1"/>
        <v>0.65999999968335032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831311.33</v>
      </c>
      <c r="D149" s="2">
        <f>'PR-RAS'!E153</f>
        <v>971227.8899999999</v>
      </c>
      <c r="E149" s="2">
        <v>0</v>
      </c>
      <c r="F149" s="2">
        <v>0</v>
      </c>
      <c r="G149" s="3">
        <f t="shared" si="0"/>
        <v>410517.53227999998</v>
      </c>
      <c r="H149" s="3">
        <f t="shared" si="1"/>
        <v>0.44000000006053597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692729.38</v>
      </c>
      <c r="D150" s="2">
        <f>'PR-RAS'!E154</f>
        <v>808302.12</v>
      </c>
      <c r="E150" s="2">
        <v>0</v>
      </c>
      <c r="F150" s="2">
        <v>0</v>
      </c>
      <c r="G150" s="3">
        <f t="shared" si="0"/>
        <v>344090.70938000001</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692729.38</v>
      </c>
      <c r="D151" s="2">
        <f>'PR-RAS'!E155</f>
        <v>808302.12</v>
      </c>
      <c r="E151" s="2">
        <v>0</v>
      </c>
      <c r="F151" s="2">
        <v>0</v>
      </c>
      <c r="G151" s="3">
        <f t="shared" si="0"/>
        <v>346400.04300000001</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25397.94</v>
      </c>
      <c r="D155" s="2">
        <f>'PR-RAS'!E159</f>
        <v>29272.95</v>
      </c>
      <c r="E155" s="2">
        <v>0</v>
      </c>
      <c r="F155" s="2">
        <v>0</v>
      </c>
      <c r="G155" s="3">
        <f t="shared" si="0"/>
        <v>12927.351359999999</v>
      </c>
      <c r="H155" s="3">
        <f t="shared" si="1"/>
        <v>0.11000000000058208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113184.01</v>
      </c>
      <c r="D156" s="2">
        <f>'PR-RAS'!E160</f>
        <v>133652.82</v>
      </c>
      <c r="E156" s="2">
        <v>0</v>
      </c>
      <c r="F156" s="2">
        <v>0</v>
      </c>
      <c r="G156" s="3">
        <f t="shared" si="0"/>
        <v>58975.895750000003</v>
      </c>
      <c r="H156" s="3">
        <f t="shared" si="1"/>
        <v>0.18999999998777639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13145.09</v>
      </c>
      <c r="E157" s="2">
        <v>0</v>
      </c>
      <c r="F157" s="2">
        <v>0</v>
      </c>
      <c r="G157" s="3">
        <f t="shared" si="0"/>
        <v>4101.2680799999998</v>
      </c>
      <c r="H157" s="3">
        <f t="shared" si="1"/>
        <v>9.0000000000145519E-2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113184.01</v>
      </c>
      <c r="D158" s="2">
        <f>'PR-RAS'!E162</f>
        <v>120507.73</v>
      </c>
      <c r="E158" s="2">
        <v>0</v>
      </c>
      <c r="F158" s="2">
        <v>0</v>
      </c>
      <c r="G158" s="3">
        <f t="shared" si="0"/>
        <v>55609.316789999997</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131838.75</v>
      </c>
      <c r="D160" s="2">
        <f>'PR-RAS'!E164</f>
        <v>153327.09999999998</v>
      </c>
      <c r="E160" s="2">
        <v>0</v>
      </c>
      <c r="F160" s="2">
        <v>0</v>
      </c>
      <c r="G160" s="3">
        <f t="shared" si="0"/>
        <v>69720.379049999989</v>
      </c>
      <c r="H160" s="3">
        <f t="shared" si="1"/>
        <v>0.34999999997671694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59050.96</v>
      </c>
      <c r="D161" s="2">
        <f>'PR-RAS'!E165</f>
        <v>75902.959999999992</v>
      </c>
      <c r="E161" s="2">
        <v>0</v>
      </c>
      <c r="F161" s="2">
        <v>0</v>
      </c>
      <c r="G161" s="3">
        <f t="shared" si="0"/>
        <v>33737.1008</v>
      </c>
      <c r="H161" s="3">
        <f t="shared" si="1"/>
        <v>8.0000000009022187E-2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3170.78</v>
      </c>
      <c r="D162" s="2">
        <f>'PR-RAS'!E166</f>
        <v>5309.56</v>
      </c>
      <c r="E162" s="2">
        <v>0</v>
      </c>
      <c r="F162" s="2">
        <v>0</v>
      </c>
      <c r="G162" s="3">
        <f t="shared" si="0"/>
        <v>2220.1739000000002</v>
      </c>
      <c r="H162" s="3">
        <f t="shared" si="1"/>
        <v>0.65999999999939973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55880.18</v>
      </c>
      <c r="D163" s="2">
        <f>'PR-RAS'!E167</f>
        <v>70593.399999999994</v>
      </c>
      <c r="E163" s="2">
        <v>0</v>
      </c>
      <c r="F163" s="2">
        <v>0</v>
      </c>
      <c r="G163" s="3">
        <f t="shared" si="0"/>
        <v>31924.850759999998</v>
      </c>
      <c r="H163" s="3">
        <f t="shared" si="1"/>
        <v>0.57999999999447027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37353.469999999994</v>
      </c>
      <c r="D166" s="2">
        <f>'PR-RAS'!E170</f>
        <v>42693.770000000004</v>
      </c>
      <c r="E166" s="2">
        <v>0</v>
      </c>
      <c r="F166" s="2">
        <v>0</v>
      </c>
      <c r="G166" s="3">
        <f t="shared" si="0"/>
        <v>20252.266650000001</v>
      </c>
      <c r="H166" s="3">
        <f t="shared" si="1"/>
        <v>0.69999999998981366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9898.5300000000007</v>
      </c>
      <c r="D167" s="2">
        <f>'PR-RAS'!E171</f>
        <v>8112.45</v>
      </c>
      <c r="E167" s="2">
        <v>0</v>
      </c>
      <c r="F167" s="2">
        <v>0</v>
      </c>
      <c r="G167" s="3">
        <f t="shared" si="0"/>
        <v>4336.48938</v>
      </c>
      <c r="H167" s="3">
        <f t="shared" si="1"/>
        <v>0.91999999999916326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22047.93</v>
      </c>
      <c r="D168" s="2">
        <f>'PR-RAS'!E172</f>
        <v>19812.29</v>
      </c>
      <c r="E168" s="2">
        <v>0</v>
      </c>
      <c r="F168" s="2">
        <v>0</v>
      </c>
      <c r="G168" s="3">
        <f t="shared" si="0"/>
        <v>10299.30917</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5016.66</v>
      </c>
      <c r="D169" s="2">
        <f>'PR-RAS'!E173</f>
        <v>12374.36</v>
      </c>
      <c r="E169" s="2">
        <v>0</v>
      </c>
      <c r="F169" s="2">
        <v>0</v>
      </c>
      <c r="G169" s="3">
        <f t="shared" si="0"/>
        <v>5000.5838400000002</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35.450000000000003</v>
      </c>
      <c r="D170" s="2">
        <f>'PR-RAS'!E174</f>
        <v>2394.67</v>
      </c>
      <c r="E170" s="2">
        <v>0</v>
      </c>
      <c r="F170" s="2">
        <v>0</v>
      </c>
      <c r="G170" s="3">
        <f t="shared" si="0"/>
        <v>815.38951000000009</v>
      </c>
      <c r="H170" s="3">
        <f t="shared" si="1"/>
        <v>0.77999999999993008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120.4</v>
      </c>
      <c r="D171" s="2">
        <f>'PR-RAS'!E175</f>
        <v>0</v>
      </c>
      <c r="E171" s="2">
        <v>0</v>
      </c>
      <c r="F171" s="2">
        <v>0</v>
      </c>
      <c r="G171" s="3">
        <f t="shared" si="0"/>
        <v>20.468000000000004</v>
      </c>
      <c r="H171" s="3">
        <f t="shared" si="1"/>
        <v>0.40000000000000568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234.5</v>
      </c>
      <c r="D173" s="2">
        <f>'PR-RAS'!E177</f>
        <v>0</v>
      </c>
      <c r="E173" s="2">
        <v>0</v>
      </c>
      <c r="F173" s="2">
        <v>0</v>
      </c>
      <c r="G173" s="3">
        <f t="shared" si="0"/>
        <v>40.333999999999996</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30878.11</v>
      </c>
      <c r="D174" s="2">
        <f>'PR-RAS'!E178</f>
        <v>25865.980000000003</v>
      </c>
      <c r="E174" s="2">
        <v>0</v>
      </c>
      <c r="F174" s="2">
        <v>0</v>
      </c>
      <c r="G174" s="3">
        <f t="shared" si="0"/>
        <v>14291.54211</v>
      </c>
      <c r="H174" s="3">
        <f t="shared" si="1"/>
        <v>0.12999999999738066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2827.59</v>
      </c>
      <c r="D175" s="2">
        <f>'PR-RAS'!E179</f>
        <v>3032.52</v>
      </c>
      <c r="E175" s="2">
        <v>0</v>
      </c>
      <c r="F175" s="2">
        <v>0</v>
      </c>
      <c r="G175" s="3">
        <f t="shared" si="0"/>
        <v>1547.31762</v>
      </c>
      <c r="H175" s="3">
        <f t="shared" si="1"/>
        <v>0.88999999999987267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15310.18</v>
      </c>
      <c r="D176" s="2">
        <f>'PR-RAS'!E180</f>
        <v>8842.75</v>
      </c>
      <c r="E176" s="2">
        <v>0</v>
      </c>
      <c r="F176" s="2">
        <v>0</v>
      </c>
      <c r="G176" s="3">
        <f t="shared" si="0"/>
        <v>5774.2439999999997</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256.79000000000002</v>
      </c>
      <c r="E177" s="2">
        <v>0</v>
      </c>
      <c r="F177" s="2">
        <v>0</v>
      </c>
      <c r="G177" s="3">
        <f t="shared" si="0"/>
        <v>90.390079999999998</v>
      </c>
      <c r="H177" s="3">
        <f t="shared" si="1"/>
        <v>0.20999999999997954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5441.55</v>
      </c>
      <c r="D178" s="2">
        <f>'PR-RAS'!E182</f>
        <v>7040.07</v>
      </c>
      <c r="E178" s="2">
        <v>0</v>
      </c>
      <c r="F178" s="2">
        <v>0</v>
      </c>
      <c r="G178" s="3">
        <f t="shared" si="0"/>
        <v>3455.3391299999994</v>
      </c>
      <c r="H178" s="3">
        <f t="shared" si="1"/>
        <v>0.51999999999952706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2787.88</v>
      </c>
      <c r="D180" s="2">
        <f>'PR-RAS'!E184</f>
        <v>1515.92</v>
      </c>
      <c r="E180" s="2">
        <v>0</v>
      </c>
      <c r="F180" s="2">
        <v>0</v>
      </c>
      <c r="G180" s="3">
        <f t="shared" si="0"/>
        <v>1041.7298800000001</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461.43</v>
      </c>
      <c r="D181" s="2">
        <f>'PR-RAS'!E185</f>
        <v>347.64</v>
      </c>
      <c r="E181" s="2">
        <v>0</v>
      </c>
      <c r="F181" s="2">
        <v>0</v>
      </c>
      <c r="G181" s="3">
        <f t="shared" si="0"/>
        <v>208.20779999999999</v>
      </c>
      <c r="H181" s="3">
        <f t="shared" si="1"/>
        <v>0.79000000000002046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1951.8</v>
      </c>
      <c r="E182" s="2">
        <v>0</v>
      </c>
      <c r="F182" s="2">
        <v>0</v>
      </c>
      <c r="G182" s="3">
        <f t="shared" si="0"/>
        <v>706.55160000000001</v>
      </c>
      <c r="H182" s="3">
        <f t="shared" si="1"/>
        <v>0.20000000000004547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4049.48</v>
      </c>
      <c r="D183" s="2">
        <f>'PR-RAS'!E187</f>
        <v>2878.49</v>
      </c>
      <c r="E183" s="2">
        <v>0</v>
      </c>
      <c r="F183" s="2">
        <v>0</v>
      </c>
      <c r="G183" s="3">
        <f t="shared" si="0"/>
        <v>1784.7757199999999</v>
      </c>
      <c r="H183" s="3">
        <f t="shared" si="1"/>
        <v>0.96999999999979991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4556.21</v>
      </c>
      <c r="D190" s="2">
        <f>'PR-RAS'!E194</f>
        <v>8864.39</v>
      </c>
      <c r="E190" s="2">
        <v>0</v>
      </c>
      <c r="F190" s="2">
        <v>0</v>
      </c>
      <c r="G190" s="3">
        <f t="shared" si="0"/>
        <v>4211.8631099999993</v>
      </c>
      <c r="H190" s="3">
        <f t="shared" si="1"/>
        <v>0.5999999999994543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150</v>
      </c>
      <c r="D193" s="2">
        <f>'PR-RAS'!E197</f>
        <v>387.75</v>
      </c>
      <c r="E193" s="2">
        <v>0</v>
      </c>
      <c r="F193" s="2">
        <v>0</v>
      </c>
      <c r="G193" s="3">
        <f t="shared" si="0"/>
        <v>177.696</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161.84</v>
      </c>
      <c r="E194" s="2">
        <v>0</v>
      </c>
      <c r="F194" s="2">
        <v>0</v>
      </c>
      <c r="G194" s="3">
        <f t="shared" si="0"/>
        <v>98.771609999999995</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1810</v>
      </c>
      <c r="D195" s="2">
        <f>'PR-RAS'!E199</f>
        <v>0</v>
      </c>
      <c r="E195" s="2">
        <v>0</v>
      </c>
      <c r="F195" s="2">
        <v>0</v>
      </c>
      <c r="G195" s="3">
        <f t="shared" si="0"/>
        <v>351.14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2408.12</v>
      </c>
      <c r="D197" s="2">
        <f>'PR-RAS'!E201</f>
        <v>8314.7999999999993</v>
      </c>
      <c r="E197" s="2">
        <v>0</v>
      </c>
      <c r="F197" s="2">
        <v>0</v>
      </c>
      <c r="G197" s="3">
        <f t="shared" si="0"/>
        <v>3731.3931199999997</v>
      </c>
      <c r="H197" s="3">
        <f t="shared" si="1"/>
        <v>0.32000000000061846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461.67</v>
      </c>
      <c r="D198" s="2">
        <f>'PR-RAS'!E202</f>
        <v>627.41999999999996</v>
      </c>
      <c r="E198" s="2">
        <v>0</v>
      </c>
      <c r="F198" s="2">
        <v>0</v>
      </c>
      <c r="G198" s="3">
        <f t="shared" si="0"/>
        <v>338.15246999999999</v>
      </c>
      <c r="H198" s="3">
        <f t="shared" si="1"/>
        <v>0.74999999999994316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461.67</v>
      </c>
      <c r="D212" s="2">
        <f>'PR-RAS'!E216</f>
        <v>627.41999999999996</v>
      </c>
      <c r="E212" s="2">
        <v>0</v>
      </c>
      <c r="F212" s="2">
        <v>0</v>
      </c>
      <c r="G212" s="3">
        <f t="shared" si="0"/>
        <v>362.18360999999999</v>
      </c>
      <c r="H212" s="3">
        <f t="shared" si="1"/>
        <v>0.74999999999994316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627.41999999999996</v>
      </c>
      <c r="E213" s="2">
        <v>0</v>
      </c>
      <c r="F213" s="2">
        <v>0</v>
      </c>
      <c r="G213" s="3">
        <f t="shared" si="0"/>
        <v>266.02607999999998</v>
      </c>
      <c r="H213" s="3">
        <f t="shared" si="1"/>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v>
      </c>
      <c r="D215" s="2">
        <f>'PR-RAS'!E219</f>
        <v>0</v>
      </c>
      <c r="E215" s="2">
        <v>0</v>
      </c>
      <c r="F215" s="2">
        <v>0</v>
      </c>
      <c r="G215" s="3">
        <f t="shared" si="0"/>
        <v>0.214</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460.67</v>
      </c>
      <c r="D216" s="2">
        <f>'PR-RAS'!E220</f>
        <v>0</v>
      </c>
      <c r="E216" s="2">
        <v>0</v>
      </c>
      <c r="F216" s="2">
        <v>0</v>
      </c>
      <c r="G216" s="3">
        <f t="shared" si="0"/>
        <v>99.044049999999999</v>
      </c>
      <c r="H216" s="3">
        <f t="shared" si="1"/>
        <v>0.32999999999998408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963611.75</v>
      </c>
      <c r="D295" s="2">
        <f>'PR-RAS'!E299</f>
        <v>1125182.4099999997</v>
      </c>
      <c r="E295" s="2">
        <v>0</v>
      </c>
      <c r="F295" s="2">
        <v>0</v>
      </c>
      <c r="G295" s="3">
        <f t="shared" si="12"/>
        <v>944909.11157999979</v>
      </c>
      <c r="H295" s="3">
        <f t="shared" si="13"/>
        <v>0.65999999968335032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145231.33000000007</v>
      </c>
      <c r="D296" s="2">
        <f>'PR-RAS'!E300</f>
        <v>66302.950000000186</v>
      </c>
      <c r="E296" s="2">
        <v>0</v>
      </c>
      <c r="F296" s="2">
        <v>0</v>
      </c>
      <c r="G296" s="3">
        <f t="shared" si="12"/>
        <v>81961.982850000131</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55018.2</v>
      </c>
      <c r="D298" s="2">
        <f>'PR-RAS'!E302</f>
        <v>71831.77</v>
      </c>
      <c r="E298" s="2">
        <v>0</v>
      </c>
      <c r="F298" s="2">
        <v>0</v>
      </c>
      <c r="G298" s="3">
        <f t="shared" si="12"/>
        <v>59008.476779999997</v>
      </c>
      <c r="H298" s="3">
        <f t="shared" si="13"/>
        <v>0.42999999999301508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55.81</v>
      </c>
      <c r="D300" s="2">
        <f>'PR-RAS'!E304</f>
        <v>454.74</v>
      </c>
      <c r="E300" s="2">
        <v>0</v>
      </c>
      <c r="F300" s="2">
        <v>0</v>
      </c>
      <c r="G300" s="3">
        <f t="shared" si="12"/>
        <v>288.62170999999995</v>
      </c>
      <c r="H300" s="3">
        <f t="shared" si="13"/>
        <v>0.44999999999998863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55.81</v>
      </c>
      <c r="D301" s="2">
        <f>'PR-RAS'!E305</f>
        <v>454.74</v>
      </c>
      <c r="E301" s="2">
        <v>0</v>
      </c>
      <c r="F301" s="2">
        <v>0</v>
      </c>
      <c r="G301" s="3">
        <f t="shared" si="12"/>
        <v>289.58699999999999</v>
      </c>
      <c r="H301" s="3">
        <f t="shared" si="13"/>
        <v>0.44999999999998863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141113.70000000001</v>
      </c>
      <c r="D355" s="2">
        <f>'PR-RAS'!E360</f>
        <v>75501.27</v>
      </c>
      <c r="E355" s="2">
        <v>0</v>
      </c>
      <c r="F355" s="2">
        <v>0</v>
      </c>
      <c r="G355" s="3">
        <f t="shared" si="12"/>
        <v>103409.14895999999</v>
      </c>
      <c r="H355" s="3">
        <f t="shared" si="13"/>
        <v>0.569999999992433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42629.07</v>
      </c>
      <c r="D368" s="2">
        <f>'PR-RAS'!E373</f>
        <v>75501.27</v>
      </c>
      <c r="E368" s="2">
        <v>0</v>
      </c>
      <c r="F368" s="2">
        <v>0</v>
      </c>
      <c r="G368" s="3">
        <f t="shared" si="12"/>
        <v>71062.800870000006</v>
      </c>
      <c r="H368" s="3">
        <f t="shared" si="13"/>
        <v>0.3400000000037835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29110.06</v>
      </c>
      <c r="D369" s="2">
        <f>'PR-RAS'!E374</f>
        <v>0</v>
      </c>
      <c r="E369" s="2">
        <v>0</v>
      </c>
      <c r="F369" s="2">
        <v>0</v>
      </c>
      <c r="G369" s="3">
        <f t="shared" si="12"/>
        <v>10712.50208</v>
      </c>
      <c r="H369" s="3">
        <f t="shared" si="13"/>
        <v>6.0000000001309672E-2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29110.06</v>
      </c>
      <c r="D371" s="2">
        <f>'PR-RAS'!E376</f>
        <v>0</v>
      </c>
      <c r="E371" s="2">
        <v>0</v>
      </c>
      <c r="F371" s="2">
        <v>0</v>
      </c>
      <c r="G371" s="3">
        <f t="shared" si="12"/>
        <v>10770.7222</v>
      </c>
      <c r="H371" s="3">
        <f t="shared" si="13"/>
        <v>6.0000000001309672E-2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5125</v>
      </c>
      <c r="D374" s="2">
        <f>'PR-RAS'!E379</f>
        <v>66138.63</v>
      </c>
      <c r="E374" s="2">
        <v>0</v>
      </c>
      <c r="F374" s="2">
        <v>0</v>
      </c>
      <c r="G374" s="3">
        <f t="shared" si="12"/>
        <v>51251.042980000006</v>
      </c>
      <c r="H374" s="3">
        <f t="shared" si="13"/>
        <v>0.36999999999534339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5125</v>
      </c>
      <c r="D375" s="2">
        <f>'PR-RAS'!E380</f>
        <v>45409.63</v>
      </c>
      <c r="E375" s="2">
        <v>0</v>
      </c>
      <c r="F375" s="2">
        <v>0</v>
      </c>
      <c r="G375" s="3">
        <f t="shared" si="12"/>
        <v>35883.15324</v>
      </c>
      <c r="H375" s="3">
        <f t="shared" si="13"/>
        <v>0.37000000000261934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v>
      </c>
      <c r="E377" s="2">
        <v>0</v>
      </c>
      <c r="F377" s="2">
        <v>0</v>
      </c>
      <c r="G377" s="3">
        <f t="shared" si="12"/>
        <v>24.815999999999999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20696</v>
      </c>
      <c r="E381" s="2">
        <v>0</v>
      </c>
      <c r="F381" s="2">
        <v>0</v>
      </c>
      <c r="G381" s="3">
        <f t="shared" si="12"/>
        <v>15728.960000000001</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5119.01</v>
      </c>
      <c r="D388" s="2">
        <f>'PR-RAS'!E393</f>
        <v>7897.01</v>
      </c>
      <c r="E388" s="2">
        <v>0</v>
      </c>
      <c r="F388" s="2">
        <v>0</v>
      </c>
      <c r="G388" s="3">
        <f t="shared" si="12"/>
        <v>8093.3426099999997</v>
      </c>
      <c r="H388" s="3">
        <f t="shared" si="13"/>
        <v>2.0000000000436557E-2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5119.01</v>
      </c>
      <c r="D389" s="2">
        <f>'PR-RAS'!E394</f>
        <v>7897.01</v>
      </c>
      <c r="E389" s="2">
        <v>0</v>
      </c>
      <c r="F389" s="2">
        <v>0</v>
      </c>
      <c r="G389" s="3">
        <f t="shared" si="12"/>
        <v>8114.2556399999994</v>
      </c>
      <c r="H389" s="3">
        <f t="shared" si="13"/>
        <v>2.0000000000436557E-2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3275</v>
      </c>
      <c r="D396" s="2">
        <f>'PR-RAS'!E401</f>
        <v>1465.63</v>
      </c>
      <c r="E396" s="2">
        <v>0</v>
      </c>
      <c r="F396" s="2">
        <v>0</v>
      </c>
      <c r="G396" s="3">
        <f t="shared" si="12"/>
        <v>2451.4727000000003</v>
      </c>
      <c r="H396" s="3">
        <f t="shared" si="13"/>
        <v>0.36999999999989086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3275</v>
      </c>
      <c r="D398" s="2">
        <f>'PR-RAS'!E403</f>
        <v>1465.63</v>
      </c>
      <c r="E398" s="2">
        <v>0</v>
      </c>
      <c r="F398" s="2">
        <v>0</v>
      </c>
      <c r="G398" s="3">
        <f t="shared" si="12"/>
        <v>2463.8852200000001</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98484.63</v>
      </c>
      <c r="D407" s="2">
        <f>'PR-RAS'!E412</f>
        <v>0</v>
      </c>
      <c r="E407" s="2">
        <v>0</v>
      </c>
      <c r="F407" s="2">
        <v>0</v>
      </c>
      <c r="G407" s="3">
        <f t="shared" si="12"/>
        <v>39984.759780000008</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98484.63</v>
      </c>
      <c r="D408" s="2">
        <f>'PR-RAS'!E413</f>
        <v>0</v>
      </c>
      <c r="E408" s="2">
        <v>0</v>
      </c>
      <c r="F408" s="2">
        <v>0</v>
      </c>
      <c r="G408" s="3">
        <f t="shared" si="12"/>
        <v>40083.244409999999</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141113.70000000001</v>
      </c>
      <c r="D413" s="2">
        <f>'PR-RAS'!E418</f>
        <v>75501.27</v>
      </c>
      <c r="E413" s="2">
        <v>0</v>
      </c>
      <c r="F413" s="2">
        <v>0</v>
      </c>
      <c r="G413" s="3">
        <f t="shared" si="12"/>
        <v>120351.89087999999</v>
      </c>
      <c r="H413" s="3">
        <f t="shared" si="13"/>
        <v>0.569999999992433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2314.48</v>
      </c>
      <c r="D415" s="2">
        <f>'PR-RAS'!E420</f>
        <v>0</v>
      </c>
      <c r="E415" s="2">
        <v>0</v>
      </c>
      <c r="F415" s="2">
        <v>0</v>
      </c>
      <c r="G415" s="3">
        <f t="shared" si="12"/>
        <v>958.19471999999996</v>
      </c>
      <c r="H415" s="3">
        <f t="shared" si="13"/>
        <v>0.48000000000001819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1108843.08</v>
      </c>
      <c r="D417" s="2">
        <f>'PR-RAS'!E422</f>
        <v>1191485.3599999999</v>
      </c>
      <c r="E417" s="2">
        <v>0</v>
      </c>
      <c r="F417" s="2">
        <v>0</v>
      </c>
      <c r="G417" s="3">
        <f t="shared" si="12"/>
        <v>1452594.5407999998</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1104725.45</v>
      </c>
      <c r="D418" s="2">
        <f>'PR-RAS'!E423</f>
        <v>1200683.6799999997</v>
      </c>
      <c r="E418" s="2">
        <v>0</v>
      </c>
      <c r="F418" s="2">
        <v>0</v>
      </c>
      <c r="G418" s="3">
        <f t="shared" si="12"/>
        <v>1462040.7017699997</v>
      </c>
      <c r="H418" s="3">
        <f t="shared" si="13"/>
        <v>0.7700000002514571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4117.6300000001211</v>
      </c>
      <c r="D419" s="2">
        <f>'PR-RAS'!E424</f>
        <v>0</v>
      </c>
      <c r="E419" s="2">
        <v>0</v>
      </c>
      <c r="F419" s="2">
        <v>0</v>
      </c>
      <c r="G419" s="3">
        <f t="shared" si="12"/>
        <v>1721.1693400000506</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9198.3199999998324</v>
      </c>
      <c r="E420" s="2">
        <v>0</v>
      </c>
      <c r="F420" s="2">
        <v>0</v>
      </c>
      <c r="G420" s="3">
        <f t="shared" si="12"/>
        <v>7708.1921599998595</v>
      </c>
      <c r="H420" s="3">
        <f t="shared" si="13"/>
        <v>0.31999999983236194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52703.719999999994</v>
      </c>
      <c r="D421" s="2">
        <f>'PR-RAS'!E426</f>
        <v>71831.77</v>
      </c>
      <c r="E421" s="2">
        <v>0</v>
      </c>
      <c r="F421" s="2">
        <v>0</v>
      </c>
      <c r="G421" s="3">
        <f t="shared" si="12"/>
        <v>82474.249200000006</v>
      </c>
      <c r="H421" s="3">
        <f t="shared" si="13"/>
        <v>0.51000000000203727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55.81</v>
      </c>
      <c r="D423" s="2">
        <f>'PR-RAS'!E428</f>
        <v>454.74</v>
      </c>
      <c r="E423" s="2">
        <v>0</v>
      </c>
      <c r="F423" s="2">
        <v>0</v>
      </c>
      <c r="G423" s="3">
        <f t="shared" si="12"/>
        <v>407.35237999999998</v>
      </c>
      <c r="H423" s="3">
        <f t="shared" si="13"/>
        <v>0.44999999999998863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1108843.08</v>
      </c>
      <c r="D637" s="2">
        <f>'PR-RAS'!E643</f>
        <v>1191485.3599999999</v>
      </c>
      <c r="E637" s="2">
        <v>0</v>
      </c>
      <c r="F637" s="2">
        <v>0</v>
      </c>
      <c r="G637" s="3">
        <f t="shared" si="14"/>
        <v>2220793.5767999999</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1104725.45</v>
      </c>
      <c r="D638" s="2">
        <f>'PR-RAS'!E644</f>
        <v>1200683.6799999997</v>
      </c>
      <c r="E638" s="2">
        <v>0</v>
      </c>
      <c r="F638" s="2">
        <v>0</v>
      </c>
      <c r="G638" s="3">
        <f t="shared" si="14"/>
        <v>2233381.1199699999</v>
      </c>
      <c r="H638" s="3">
        <f t="shared" si="15"/>
        <v>0.7700000002514571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4117.6300000001211</v>
      </c>
      <c r="D639" s="2">
        <f>'PR-RAS'!E645</f>
        <v>0</v>
      </c>
      <c r="E639" s="2">
        <v>0</v>
      </c>
      <c r="F639" s="2">
        <v>0</v>
      </c>
      <c r="G639" s="3">
        <f t="shared" si="14"/>
        <v>2627.0479400000772</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9198.3199999998324</v>
      </c>
      <c r="E640" s="2">
        <v>0</v>
      </c>
      <c r="F640" s="2">
        <v>0</v>
      </c>
      <c r="G640" s="3">
        <f t="shared" si="14"/>
        <v>11755.452959999786</v>
      </c>
      <c r="H640" s="3">
        <f t="shared" si="15"/>
        <v>0.31999999983236194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52703.719999999994</v>
      </c>
      <c r="D641" s="2">
        <f>'PR-RAS'!E647</f>
        <v>71831.77</v>
      </c>
      <c r="E641" s="2">
        <v>0</v>
      </c>
      <c r="F641" s="2">
        <v>0</v>
      </c>
      <c r="G641" s="3">
        <f t="shared" si="14"/>
        <v>125675.04640000001</v>
      </c>
      <c r="H641" s="3">
        <f t="shared" si="15"/>
        <v>0.51000000000203727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56821.350000000115</v>
      </c>
      <c r="D643" s="2">
        <f>'PR-RAS'!E649</f>
        <v>62633.450000000172</v>
      </c>
      <c r="E643" s="2">
        <v>0</v>
      </c>
      <c r="F643" s="2">
        <v>0</v>
      </c>
      <c r="G643" s="3">
        <f t="shared" si="14"/>
        <v>116900.6565000003</v>
      </c>
      <c r="H643" s="3">
        <f t="shared" si="15"/>
        <v>0.80000000028667273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4870.17</v>
      </c>
      <c r="D645" s="2">
        <f>'PR-RAS'!E651</f>
        <v>0</v>
      </c>
      <c r="E645" s="2">
        <v>0</v>
      </c>
      <c r="F645" s="2">
        <v>0</v>
      </c>
      <c r="G645" s="3">
        <f t="shared" si="14"/>
        <v>3136.3894800000003</v>
      </c>
      <c r="H645" s="3">
        <f t="shared" si="15"/>
        <v>0.17000000000007276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73496.710000000006</v>
      </c>
      <c r="D646" s="2">
        <f>'PR-RAS'!E653</f>
        <v>0</v>
      </c>
      <c r="E646" s="2">
        <v>0</v>
      </c>
      <c r="F646" s="2">
        <v>0</v>
      </c>
      <c r="G646" s="3">
        <f t="shared" si="14"/>
        <v>47405.377950000002</v>
      </c>
      <c r="H646" s="3">
        <f t="shared" si="15"/>
        <v>0.28999999999359716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329854.32</v>
      </c>
      <c r="D647" s="2">
        <f>'PR-RAS'!E654</f>
        <v>1111308.5900000001</v>
      </c>
      <c r="E647" s="2">
        <v>0</v>
      </c>
      <c r="F647" s="2">
        <v>0</v>
      </c>
      <c r="G647" s="3">
        <f t="shared" si="14"/>
        <v>1648896.5890000002</v>
      </c>
      <c r="H647" s="3">
        <f t="shared" si="15"/>
        <v>0.72999999992316589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326168.09000000003</v>
      </c>
      <c r="D648" s="2">
        <f>'PR-RAS'!E655</f>
        <v>1111308.5900000001</v>
      </c>
      <c r="E648" s="2">
        <v>0</v>
      </c>
      <c r="F648" s="2">
        <v>0</v>
      </c>
      <c r="G648" s="3">
        <f t="shared" si="14"/>
        <v>1649064.06969</v>
      </c>
      <c r="H648" s="3">
        <f t="shared" si="15"/>
        <v>0.49999999994179234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77182.94</v>
      </c>
      <c r="D649" s="2">
        <f>'PR-RAS'!E656</f>
        <v>0</v>
      </c>
      <c r="E649" s="2">
        <v>0</v>
      </c>
      <c r="F649" s="2">
        <v>0</v>
      </c>
      <c r="G649" s="3">
        <f t="shared" si="14"/>
        <v>50014.545120000002</v>
      </c>
      <c r="H649" s="3">
        <f t="shared" si="15"/>
        <v>5.9999999997671694E-2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39</v>
      </c>
      <c r="E651" s="2">
        <v>0</v>
      </c>
      <c r="F651" s="2">
        <v>0</v>
      </c>
      <c r="G651" s="3">
        <f t="shared" si="14"/>
        <v>75.400000000000006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28</v>
      </c>
      <c r="E653" s="2">
        <v>0</v>
      </c>
      <c r="F653" s="2">
        <v>0</v>
      </c>
      <c r="G653" s="3">
        <f t="shared" si="14"/>
        <v>61.288000000000004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675113.66</v>
      </c>
      <c r="D676" s="2">
        <f>'PR-RAS'!E683</f>
        <v>1039963.45</v>
      </c>
      <c r="E676" s="2">
        <v>0</v>
      </c>
      <c r="F676" s="2">
        <v>0</v>
      </c>
      <c r="G676" s="3">
        <f t="shared" si="14"/>
        <v>1859652.3780000003</v>
      </c>
      <c r="H676" s="3">
        <f t="shared" si="15"/>
        <v>0.78999999992083758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210429.17</v>
      </c>
      <c r="D677" s="2">
        <f>'PR-RAS'!E684</f>
        <v>300</v>
      </c>
      <c r="E677" s="2">
        <v>0</v>
      </c>
      <c r="F677" s="2">
        <v>0</v>
      </c>
      <c r="G677" s="3">
        <f t="shared" si="14"/>
        <v>142655.71892000001</v>
      </c>
      <c r="H677" s="3">
        <f t="shared" si="15"/>
        <v>0.17000000001280569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5641.5</v>
      </c>
      <c r="D678" s="2">
        <f>'PR-RAS'!E685</f>
        <v>0</v>
      </c>
      <c r="E678" s="2">
        <v>0</v>
      </c>
      <c r="F678" s="2">
        <v>0</v>
      </c>
      <c r="G678" s="3">
        <f t="shared" si="14"/>
        <v>3819.2955000000002</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10093.959999999999</v>
      </c>
      <c r="D717" s="2">
        <f>'PR-RAS'!E724</f>
        <v>9539</v>
      </c>
      <c r="E717" s="2">
        <v>0</v>
      </c>
      <c r="F717" s="2">
        <v>0</v>
      </c>
      <c r="G717" s="3">
        <f t="shared" si="14"/>
        <v>20887.123359999998</v>
      </c>
      <c r="H717" s="3">
        <f t="shared" si="15"/>
        <v>4.0000000000873115E-2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25095.88</v>
      </c>
      <c r="D725" s="2">
        <f>'PR-RAS'!E732</f>
        <v>29272.95</v>
      </c>
      <c r="E725" s="2">
        <v>0</v>
      </c>
      <c r="F725" s="2">
        <v>0</v>
      </c>
      <c r="G725" s="3">
        <f t="shared" si="14"/>
        <v>60556.648719999997</v>
      </c>
      <c r="H725" s="3">
        <f t="shared" si="15"/>
        <v>0.16999999999825377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302.06</v>
      </c>
      <c r="D726" s="2">
        <f>'PR-RAS'!E733</f>
        <v>0</v>
      </c>
      <c r="E726" s="2">
        <v>0</v>
      </c>
      <c r="F726" s="2">
        <v>0</v>
      </c>
      <c r="G726" s="3">
        <f t="shared" si="14"/>
        <v>218.99349999999998</v>
      </c>
      <c r="H726" s="3">
        <f t="shared" si="15"/>
        <v>6.0000000000002274E-2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55880.18</v>
      </c>
      <c r="D727" s="2">
        <f>'PR-RAS'!E734</f>
        <v>70593.399999999994</v>
      </c>
      <c r="E727" s="2">
        <v>0</v>
      </c>
      <c r="F727" s="2">
        <v>0</v>
      </c>
      <c r="G727" s="3">
        <f t="shared" si="14"/>
        <v>143070.62748</v>
      </c>
      <c r="H727" s="3">
        <f t="shared" si="15"/>
        <v>0.57999999999447027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1847.59</v>
      </c>
      <c r="D729" s="2">
        <f>'PR-RAS'!E736</f>
        <v>1515.92</v>
      </c>
      <c r="E729" s="2">
        <v>0</v>
      </c>
      <c r="F729" s="2">
        <v>0</v>
      </c>
      <c r="G729" s="3">
        <f t="shared" si="14"/>
        <v>3552.2250400000003</v>
      </c>
      <c r="H729" s="3">
        <f t="shared" si="15"/>
        <v>0.49000000000000909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461.43</v>
      </c>
      <c r="D730" s="2">
        <f>'PR-RAS'!E737</f>
        <v>285.14</v>
      </c>
      <c r="E730" s="2">
        <v>0</v>
      </c>
      <c r="F730" s="2">
        <v>0</v>
      </c>
      <c r="G730" s="3">
        <f t="shared" si="14"/>
        <v>752.11658999999997</v>
      </c>
      <c r="H730" s="3">
        <f t="shared" si="15"/>
        <v>0.56999999999999318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4049.48</v>
      </c>
      <c r="D733" s="2">
        <f>'PR-RAS'!E740</f>
        <v>2878.49</v>
      </c>
      <c r="E733" s="2">
        <v>0</v>
      </c>
      <c r="F733" s="2">
        <v>0</v>
      </c>
      <c r="G733" s="3">
        <f t="shared" si="14"/>
        <v>7178.3287199999995</v>
      </c>
      <c r="H733" s="3">
        <f t="shared" si="15"/>
        <v>0.96999999999979991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188.09</v>
      </c>
      <c r="D736" s="2">
        <f>'PR-RAS'!E743</f>
        <v>161.84</v>
      </c>
      <c r="E736" s="2">
        <v>0</v>
      </c>
      <c r="F736" s="2">
        <v>0</v>
      </c>
      <c r="G736" s="3">
        <f t="shared" ref="G736:G737" si="28">(B736/1000)*(C736*1+D736*2)</f>
        <v>376.15094999999997</v>
      </c>
      <c r="H736" s="3">
        <f t="shared" ref="H736:H737" si="29">ABS(C736-ROUND(C736,0))+ABS(D736-ROUND(D736,0))</f>
        <v>0.25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1810</v>
      </c>
      <c r="D737" s="2">
        <f>'PR-RAS'!E744</f>
        <v>0</v>
      </c>
      <c r="E737" s="2">
        <v>0</v>
      </c>
      <c r="F737" s="2">
        <v>0</v>
      </c>
      <c r="G737" s="3">
        <f t="shared" si="28"/>
        <v>1332.16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460.67</v>
      </c>
      <c r="D769" s="2">
        <f>'PR-RAS'!E776</f>
        <v>0</v>
      </c>
      <c r="E769" s="2">
        <v>0</v>
      </c>
      <c r="F769" s="2">
        <v>0</v>
      </c>
      <c r="G769" s="3">
        <f t="shared" si="14"/>
        <v>353.79456000000005</v>
      </c>
      <c r="H769" s="3">
        <f t="shared" si="15"/>
        <v>0.32999999999998408</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1508118.31</v>
      </c>
      <c r="D1011" s="7">
        <f>BILANCA!E6</f>
        <v>1471698.11</v>
      </c>
      <c r="E1011" s="7">
        <v>0</v>
      </c>
      <c r="F1011" s="7">
        <v>0</v>
      </c>
      <c r="G1011" s="8">
        <f t="shared" ref="G1011:G1306" si="38">B1011/1000*C1011+B1011/500*D1011</f>
        <v>4451.5145300000004</v>
      </c>
      <c r="H1011" s="8">
        <f t="shared" si="35"/>
        <v>0.42000000015832484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1426065.2</v>
      </c>
      <c r="D1012" s="2">
        <f>BILANCA!E7</f>
        <v>1397070.87</v>
      </c>
      <c r="E1012" s="2">
        <v>0</v>
      </c>
      <c r="F1012" s="2">
        <v>0</v>
      </c>
      <c r="G1012" s="3">
        <f t="shared" si="38"/>
        <v>8440.4138800000001</v>
      </c>
      <c r="H1012" s="3">
        <f t="shared" si="35"/>
        <v>0.32999999984167516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328261.69</v>
      </c>
      <c r="D1013" s="2">
        <f>BILANCA!E8</f>
        <v>327058.89</v>
      </c>
      <c r="E1013" s="2">
        <v>0</v>
      </c>
      <c r="F1013" s="2">
        <v>0</v>
      </c>
      <c r="G1013" s="3">
        <f t="shared" si="38"/>
        <v>2947.13841</v>
      </c>
      <c r="H1013" s="3">
        <f t="shared" si="35"/>
        <v>0.41999999998370185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328261.69</v>
      </c>
      <c r="D1014" s="2">
        <f>BILANCA!E9</f>
        <v>327058.89</v>
      </c>
      <c r="E1014" s="2">
        <v>0</v>
      </c>
      <c r="F1014" s="2">
        <v>0</v>
      </c>
      <c r="G1014" s="3">
        <f t="shared" si="38"/>
        <v>3929.5178800000003</v>
      </c>
      <c r="H1014" s="3">
        <f t="shared" si="35"/>
        <v>0.41999999998370185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1073971.55</v>
      </c>
      <c r="D1017" s="2">
        <f>BILANCA!E12</f>
        <v>1046180.0200000001</v>
      </c>
      <c r="E1017" s="2">
        <v>0</v>
      </c>
      <c r="F1017" s="2">
        <v>0</v>
      </c>
      <c r="G1017" s="3">
        <f t="shared" si="38"/>
        <v>22164.321130000004</v>
      </c>
      <c r="H1017" s="3">
        <f t="shared" si="35"/>
        <v>0.47000000008847564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964504.6100000001</v>
      </c>
      <c r="D1018" s="2">
        <f>BILANCA!E13</f>
        <v>959757.88000000012</v>
      </c>
      <c r="E1018" s="2">
        <v>0</v>
      </c>
      <c r="F1018" s="2">
        <v>0</v>
      </c>
      <c r="G1018" s="3">
        <f t="shared" si="38"/>
        <v>23072.162960000001</v>
      </c>
      <c r="H1018" s="3">
        <f t="shared" si="35"/>
        <v>0.50999999977648258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1105147.8600000001</v>
      </c>
      <c r="D1020" s="2">
        <f>BILANCA!E15</f>
        <v>1105147.8600000001</v>
      </c>
      <c r="E1020" s="2">
        <v>0</v>
      </c>
      <c r="F1020" s="2">
        <v>0</v>
      </c>
      <c r="G1020" s="3">
        <f t="shared" si="38"/>
        <v>33154.435799999999</v>
      </c>
      <c r="H1020" s="3">
        <f t="shared" si="35"/>
        <v>0.27999999979510903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140643.25</v>
      </c>
      <c r="D1023" s="2">
        <f>BILANCA!E18</f>
        <v>145389.98000000001</v>
      </c>
      <c r="E1023" s="2">
        <v>0</v>
      </c>
      <c r="F1023" s="2">
        <v>0</v>
      </c>
      <c r="G1023" s="3">
        <f t="shared" si="38"/>
        <v>5608.50173</v>
      </c>
      <c r="H1023" s="3">
        <f t="shared" si="35"/>
        <v>0.26999999998952262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55053.91</v>
      </c>
      <c r="D1024" s="2">
        <f>BILANCA!E19</f>
        <v>32009.109999999986</v>
      </c>
      <c r="E1024" s="2">
        <v>0</v>
      </c>
      <c r="F1024" s="2">
        <v>0</v>
      </c>
      <c r="G1024" s="3">
        <f t="shared" si="38"/>
        <v>1667.0098199999998</v>
      </c>
      <c r="H1024" s="3">
        <f t="shared" si="35"/>
        <v>0.1999999999825377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145421.20000000001</v>
      </c>
      <c r="D1025" s="2">
        <f>BILANCA!E20</f>
        <v>122524.04</v>
      </c>
      <c r="E1025" s="2">
        <v>0</v>
      </c>
      <c r="F1025" s="2">
        <v>0</v>
      </c>
      <c r="G1025" s="3">
        <f t="shared" si="38"/>
        <v>5857.0391999999993</v>
      </c>
      <c r="H1025" s="3">
        <f t="shared" si="35"/>
        <v>0.24000000000523869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3167.9</v>
      </c>
      <c r="D1026" s="2">
        <f>BILANCA!E21</f>
        <v>3167.9</v>
      </c>
      <c r="E1026" s="2">
        <v>0</v>
      </c>
      <c r="F1026" s="2">
        <v>0</v>
      </c>
      <c r="G1026" s="3">
        <f t="shared" si="38"/>
        <v>152.0592</v>
      </c>
      <c r="H1026" s="3">
        <f t="shared" si="35"/>
        <v>0.1999999999998181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22585.08</v>
      </c>
      <c r="D1027" s="2">
        <f>BILANCA!E22</f>
        <v>22585.08</v>
      </c>
      <c r="E1027" s="2">
        <v>0</v>
      </c>
      <c r="F1027" s="2">
        <v>0</v>
      </c>
      <c r="G1027" s="3">
        <f t="shared" si="38"/>
        <v>1151.8390800000002</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513.92999999999995</v>
      </c>
      <c r="E1028" s="2">
        <v>0</v>
      </c>
      <c r="F1028" s="2">
        <v>0</v>
      </c>
      <c r="G1028" s="3">
        <f t="shared" si="38"/>
        <v>18.501479999999997</v>
      </c>
      <c r="H1028" s="3">
        <f t="shared" si="35"/>
        <v>7.0000000000050022E-2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22331.22</v>
      </c>
      <c r="D1030" s="2">
        <f>BILANCA!E25</f>
        <v>22331.22</v>
      </c>
      <c r="E1030" s="2">
        <v>0</v>
      </c>
      <c r="F1030" s="2">
        <v>0</v>
      </c>
      <c r="G1030" s="3">
        <f t="shared" si="38"/>
        <v>1339.8732</v>
      </c>
      <c r="H1030" s="3">
        <f t="shared" si="35"/>
        <v>0.44000000000232831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35736.120000000003</v>
      </c>
      <c r="D1031" s="2">
        <f>BILANCA!E26</f>
        <v>35074.550000000003</v>
      </c>
      <c r="E1031" s="2">
        <v>0</v>
      </c>
      <c r="F1031" s="2">
        <v>0</v>
      </c>
      <c r="G1031" s="3">
        <f t="shared" si="38"/>
        <v>2223.5896200000007</v>
      </c>
      <c r="H1031" s="3">
        <f t="shared" si="35"/>
        <v>0.56999999999970896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174187.61</v>
      </c>
      <c r="D1033" s="2">
        <f>BILANCA!E28</f>
        <v>174187.61</v>
      </c>
      <c r="E1033" s="2">
        <v>0</v>
      </c>
      <c r="F1033" s="2">
        <v>0</v>
      </c>
      <c r="G1033" s="3">
        <f t="shared" si="38"/>
        <v>12018.945089999999</v>
      </c>
      <c r="H1033" s="3">
        <f t="shared" si="35"/>
        <v>0.78000000002793968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318.39999999999998</v>
      </c>
      <c r="D1035" s="2">
        <f>BILANCA!E30</f>
        <v>318.39999999999998</v>
      </c>
      <c r="E1035" s="2">
        <v>0</v>
      </c>
      <c r="F1035" s="2">
        <v>0</v>
      </c>
      <c r="G1035" s="3">
        <f t="shared" si="38"/>
        <v>23.88</v>
      </c>
      <c r="H1035" s="3">
        <f t="shared" si="35"/>
        <v>0.79999999999995453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318.39999999999998</v>
      </c>
      <c r="D1039" s="2">
        <f>BILANCA!E34</f>
        <v>318.39999999999998</v>
      </c>
      <c r="E1039" s="2">
        <v>0</v>
      </c>
      <c r="F1039" s="2">
        <v>0</v>
      </c>
      <c r="G1039" s="3">
        <f t="shared" si="38"/>
        <v>27.700799999999997</v>
      </c>
      <c r="H1039" s="3">
        <f t="shared" si="35"/>
        <v>0.79999999999995453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54413.03</v>
      </c>
      <c r="D1040" s="2">
        <f>BILANCA!E35</f>
        <v>54413.03</v>
      </c>
      <c r="E1040" s="2">
        <v>0</v>
      </c>
      <c r="F1040" s="2">
        <v>0</v>
      </c>
      <c r="G1040" s="3">
        <f t="shared" si="38"/>
        <v>4897.1726999999992</v>
      </c>
      <c r="H1040" s="3">
        <f t="shared" si="35"/>
        <v>5.9999999997671694E-2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66062.720000000001</v>
      </c>
      <c r="D1041" s="2">
        <f>BILANCA!E36</f>
        <v>66062.720000000001</v>
      </c>
      <c r="E1041" s="2">
        <v>0</v>
      </c>
      <c r="F1041" s="2">
        <v>0</v>
      </c>
      <c r="G1041" s="3">
        <f t="shared" si="38"/>
        <v>6143.8329599999997</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11649.69</v>
      </c>
      <c r="D1045" s="2">
        <f>BILANCA!E40</f>
        <v>11649.69</v>
      </c>
      <c r="E1045" s="2">
        <v>0</v>
      </c>
      <c r="F1045" s="2">
        <v>0</v>
      </c>
      <c r="G1045" s="3">
        <f t="shared" si="38"/>
        <v>1223.2174500000001</v>
      </c>
      <c r="H1045" s="3">
        <f t="shared" si="35"/>
        <v>0.61999999999898137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23831.96</v>
      </c>
      <c r="D1057" s="2">
        <f>BILANCA!E52</f>
        <v>23831.96</v>
      </c>
      <c r="E1057" s="2">
        <v>0</v>
      </c>
      <c r="F1057" s="2">
        <v>0</v>
      </c>
      <c r="G1057" s="3">
        <f t="shared" si="38"/>
        <v>3360.30636</v>
      </c>
      <c r="H1057" s="3">
        <f t="shared" si="35"/>
        <v>8.000000000174623E-2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23831.96</v>
      </c>
      <c r="D1059" s="2">
        <f>BILANCA!E54</f>
        <v>23831.96</v>
      </c>
      <c r="E1059" s="2">
        <v>0</v>
      </c>
      <c r="F1059" s="2">
        <v>0</v>
      </c>
      <c r="G1059" s="3">
        <f t="shared" si="38"/>
        <v>3503.2981199999999</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82053.11</v>
      </c>
      <c r="D1074" s="2">
        <f>BILANCA!E69</f>
        <v>74627.239999999991</v>
      </c>
      <c r="E1074" s="2">
        <v>0</v>
      </c>
      <c r="F1074" s="2">
        <v>0</v>
      </c>
      <c r="G1074" s="3">
        <f t="shared" si="38"/>
        <v>14803.685759999998</v>
      </c>
      <c r="H1074" s="3">
        <f t="shared" si="35"/>
        <v>0.34999999999126885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77182.94</v>
      </c>
      <c r="D1075" s="2">
        <f>BILANCA!E70</f>
        <v>0</v>
      </c>
      <c r="E1075" s="2">
        <v>0</v>
      </c>
      <c r="F1075" s="2">
        <v>0</v>
      </c>
      <c r="G1075" s="3">
        <f t="shared" si="38"/>
        <v>5016.8911000000007</v>
      </c>
      <c r="H1075" s="3">
        <f t="shared" si="35"/>
        <v>5.9999999997671694E-2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77182.94</v>
      </c>
      <c r="D1076" s="2">
        <f>BILANCA!E71</f>
        <v>0</v>
      </c>
      <c r="E1076" s="2">
        <v>0</v>
      </c>
      <c r="F1076" s="2">
        <v>0</v>
      </c>
      <c r="G1076" s="3">
        <f t="shared" si="38"/>
        <v>5094.0740400000004</v>
      </c>
      <c r="H1076" s="3">
        <f t="shared" si="35"/>
        <v>5.9999999997671694E-2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77182.94</v>
      </c>
      <c r="D1078" s="2">
        <f>BILANCA!E73</f>
        <v>0</v>
      </c>
      <c r="E1078" s="2">
        <v>0</v>
      </c>
      <c r="F1078" s="2">
        <v>0</v>
      </c>
      <c r="G1078" s="3">
        <f t="shared" si="38"/>
        <v>5248.4399200000007</v>
      </c>
      <c r="H1078" s="3">
        <f t="shared" si="35"/>
        <v>5.9999999997671694E-2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1862.65</v>
      </c>
      <c r="E1087" s="2">
        <v>0</v>
      </c>
      <c r="F1087" s="2">
        <v>0</v>
      </c>
      <c r="G1087" s="3">
        <f t="shared" si="38"/>
        <v>286.84809999999999</v>
      </c>
      <c r="H1087" s="3">
        <f t="shared" si="35"/>
        <v>0.34999999999990905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1862.65</v>
      </c>
      <c r="E1092" s="2">
        <v>0</v>
      </c>
      <c r="F1092" s="2">
        <v>0</v>
      </c>
      <c r="G1092" s="3">
        <f t="shared" si="38"/>
        <v>305.47460000000001</v>
      </c>
      <c r="H1092" s="3">
        <f t="shared" si="35"/>
        <v>0.34999999999990905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72129.61</v>
      </c>
      <c r="E1152" s="2">
        <v>0</v>
      </c>
      <c r="F1152" s="2">
        <v>0</v>
      </c>
      <c r="G1152" s="3">
        <f t="shared" si="38"/>
        <v>20484.809239999999</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270.67</v>
      </c>
      <c r="E1166" s="2">
        <v>0</v>
      </c>
      <c r="F1166" s="2">
        <v>0</v>
      </c>
      <c r="G1166" s="3">
        <f t="shared" si="38"/>
        <v>84.449040000000011</v>
      </c>
      <c r="H1166" s="3">
        <f t="shared" si="41"/>
        <v>0.32999999999998408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71858.94</v>
      </c>
      <c r="E1167" s="2">
        <v>0</v>
      </c>
      <c r="F1167" s="2">
        <v>0</v>
      </c>
      <c r="G1167" s="3">
        <f t="shared" si="38"/>
        <v>22563.707160000002</v>
      </c>
      <c r="H1167" s="3">
        <f t="shared" si="41"/>
        <v>5.9999999997671694E-2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634.98</v>
      </c>
      <c r="E1170" s="2">
        <v>0</v>
      </c>
      <c r="F1170" s="2">
        <v>0</v>
      </c>
      <c r="G1170" s="3">
        <f t="shared" si="38"/>
        <v>203.1936</v>
      </c>
      <c r="H1170" s="3">
        <f t="shared" si="41"/>
        <v>1.999999999998181E-2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634.98</v>
      </c>
      <c r="E1172" s="2">
        <v>0</v>
      </c>
      <c r="F1172" s="2">
        <v>0</v>
      </c>
      <c r="G1172" s="3">
        <f t="shared" si="38"/>
        <v>205.73352</v>
      </c>
      <c r="H1172" s="3">
        <f t="shared" si="41"/>
        <v>1.999999999998181E-2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4870.17</v>
      </c>
      <c r="D1176" s="2">
        <f>BILANCA!E171</f>
        <v>0</v>
      </c>
      <c r="E1176" s="2">
        <v>0</v>
      </c>
      <c r="F1176" s="2">
        <v>0</v>
      </c>
      <c r="G1176" s="3">
        <f t="shared" si="38"/>
        <v>808.44822000000011</v>
      </c>
      <c r="H1176" s="3">
        <f t="shared" si="41"/>
        <v>0.17000000000007276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4870.17</v>
      </c>
      <c r="D1179" s="2">
        <f>BILANCA!E174</f>
        <v>0</v>
      </c>
      <c r="E1179" s="2">
        <v>0</v>
      </c>
      <c r="F1179" s="2">
        <v>0</v>
      </c>
      <c r="G1179" s="3">
        <f t="shared" si="38"/>
        <v>823.05873000000008</v>
      </c>
      <c r="H1179" s="3">
        <f t="shared" si="41"/>
        <v>0.17000000000007276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1508118.31</v>
      </c>
      <c r="D1180" s="2">
        <f>BILANCA!E176</f>
        <v>1471698.1099999999</v>
      </c>
      <c r="E1180" s="2">
        <v>0</v>
      </c>
      <c r="F1180" s="2">
        <v>0</v>
      </c>
      <c r="G1180" s="3">
        <f t="shared" si="38"/>
        <v>756757.47010000004</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22187.21</v>
      </c>
      <c r="D1181" s="2">
        <f>BILANCA!E177</f>
        <v>16285.949999999999</v>
      </c>
      <c r="E1181" s="2">
        <v>0</v>
      </c>
      <c r="F1181" s="2">
        <v>0</v>
      </c>
      <c r="G1181" s="3">
        <f t="shared" si="38"/>
        <v>9363.8078100000002</v>
      </c>
      <c r="H1181" s="3">
        <f t="shared" si="41"/>
        <v>0.26000000000021828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22187.21</v>
      </c>
      <c r="D1182" s="2">
        <f>BILANCA!E178</f>
        <v>16189.169999999998</v>
      </c>
      <c r="E1182" s="2">
        <v>0</v>
      </c>
      <c r="F1182" s="2">
        <v>0</v>
      </c>
      <c r="G1182" s="3">
        <f t="shared" si="38"/>
        <v>9385.2745999999988</v>
      </c>
      <c r="H1182" s="3">
        <f t="shared" si="41"/>
        <v>0.37999999999738066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7320.37</v>
      </c>
      <c r="E1183" s="2">
        <v>0</v>
      </c>
      <c r="F1183" s="2">
        <v>0</v>
      </c>
      <c r="G1183" s="3">
        <f t="shared" si="38"/>
        <v>2532.8480199999999</v>
      </c>
      <c r="H1183" s="3">
        <f t="shared" si="41"/>
        <v>0.36999999999989086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22187.21</v>
      </c>
      <c r="D1184" s="2">
        <f>BILANCA!E180</f>
        <v>8701.89</v>
      </c>
      <c r="E1184" s="2">
        <v>0</v>
      </c>
      <c r="F1184" s="2">
        <v>0</v>
      </c>
      <c r="G1184" s="3">
        <f t="shared" si="38"/>
        <v>6888.8322599999992</v>
      </c>
      <c r="H1184" s="3">
        <f t="shared" si="41"/>
        <v>0.31999999999970896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166.91</v>
      </c>
      <c r="E1185" s="2">
        <v>0</v>
      </c>
      <c r="F1185" s="2">
        <v>0</v>
      </c>
      <c r="G1185" s="3">
        <f t="shared" si="38"/>
        <v>58.418499999999995</v>
      </c>
      <c r="H1185" s="3">
        <f t="shared" si="41"/>
        <v>9.0000000000003411E-2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166.91</v>
      </c>
      <c r="E1188" s="2">
        <v>0</v>
      </c>
      <c r="F1188" s="2">
        <v>0</v>
      </c>
      <c r="G1188" s="3">
        <f t="shared" si="38"/>
        <v>59.419959999999996</v>
      </c>
      <c r="H1188" s="3">
        <f t="shared" si="41"/>
        <v>9.0000000000003411E-2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96.78</v>
      </c>
      <c r="E1201" s="2">
        <v>0</v>
      </c>
      <c r="F1201" s="2">
        <v>0</v>
      </c>
      <c r="G1201" s="3">
        <f t="shared" si="38"/>
        <v>36.96996</v>
      </c>
      <c r="H1201" s="3">
        <f t="shared" si="41"/>
        <v>0.21999999999999886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96.78</v>
      </c>
      <c r="E1203" s="2">
        <v>0</v>
      </c>
      <c r="F1203" s="2">
        <v>0</v>
      </c>
      <c r="G1203" s="3">
        <f t="shared" si="44"/>
        <v>37.357080000000003</v>
      </c>
      <c r="H1203" s="3">
        <f t="shared" si="45"/>
        <v>0.21999999999999886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1485931.1</v>
      </c>
      <c r="D1255" s="2">
        <f>BILANCA!E251</f>
        <v>1455412.16</v>
      </c>
      <c r="E1255" s="2">
        <v>0</v>
      </c>
      <c r="F1255" s="2">
        <v>0</v>
      </c>
      <c r="G1255" s="3">
        <f t="shared" si="38"/>
        <v>1077205.0778999999</v>
      </c>
      <c r="H1255" s="3">
        <f t="shared" si="41"/>
        <v>0.26000000000931323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1429053.94</v>
      </c>
      <c r="D1256" s="2">
        <f>BILANCA!E252</f>
        <v>1392323.97</v>
      </c>
      <c r="E1256" s="2">
        <v>0</v>
      </c>
      <c r="F1256" s="2">
        <v>0</v>
      </c>
      <c r="G1256" s="3">
        <f t="shared" si="38"/>
        <v>1036570.6624799999</v>
      </c>
      <c r="H1256" s="3">
        <f t="shared" si="41"/>
        <v>9.0000000083819032E-2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1429053.94</v>
      </c>
      <c r="D1257" s="2">
        <f>BILANCA!E253</f>
        <v>1392323.97</v>
      </c>
      <c r="E1257" s="2">
        <v>0</v>
      </c>
      <c r="F1257" s="2">
        <v>0</v>
      </c>
      <c r="G1257" s="3">
        <f t="shared" si="38"/>
        <v>1040784.36436</v>
      </c>
      <c r="H1257" s="3">
        <f t="shared" si="41"/>
        <v>9.0000000083819032E-2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56821.350000000006</v>
      </c>
      <c r="D1259" s="2">
        <f>BILANCA!E255</f>
        <v>62633.450000000004</v>
      </c>
      <c r="E1259" s="2">
        <v>0</v>
      </c>
      <c r="F1259" s="2">
        <v>0</v>
      </c>
      <c r="G1259" s="3">
        <f t="shared" si="38"/>
        <v>45339.974250000007</v>
      </c>
      <c r="H1259" s="3">
        <f t="shared" si="41"/>
        <v>0.80000000001018634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81204.69</v>
      </c>
      <c r="D1260" s="2">
        <f>BILANCA!E256</f>
        <v>71831.77</v>
      </c>
      <c r="E1260" s="2">
        <v>0</v>
      </c>
      <c r="F1260" s="2">
        <v>0</v>
      </c>
      <c r="G1260" s="3">
        <f t="shared" si="38"/>
        <v>56217.057500000003</v>
      </c>
      <c r="H1260" s="3">
        <f t="shared" si="41"/>
        <v>0.53999999999359716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81204.69</v>
      </c>
      <c r="D1261" s="2">
        <f>BILANCA!E257</f>
        <v>71831.77</v>
      </c>
      <c r="E1261" s="2">
        <v>0</v>
      </c>
      <c r="F1261" s="2">
        <v>0</v>
      </c>
      <c r="G1261" s="3">
        <f t="shared" si="38"/>
        <v>56441.925730000003</v>
      </c>
      <c r="H1261" s="3">
        <f t="shared" si="41"/>
        <v>0.53999999999359716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24383.34</v>
      </c>
      <c r="D1264" s="2">
        <f>BILANCA!E260</f>
        <v>9198.32</v>
      </c>
      <c r="E1264" s="2">
        <v>0</v>
      </c>
      <c r="F1264" s="2">
        <v>0</v>
      </c>
      <c r="G1264" s="3">
        <f t="shared" si="38"/>
        <v>10866.11492</v>
      </c>
      <c r="H1264" s="3">
        <f t="shared" si="41"/>
        <v>0.65999999999985448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24383.34</v>
      </c>
      <c r="D1266" s="2">
        <f>BILANCA!E262</f>
        <v>9198.32</v>
      </c>
      <c r="E1266" s="2">
        <v>0</v>
      </c>
      <c r="F1266" s="2">
        <v>0</v>
      </c>
      <c r="G1266" s="3">
        <f t="shared" si="38"/>
        <v>10951.67488</v>
      </c>
      <c r="H1266" s="3">
        <f t="shared" si="41"/>
        <v>0.65999999999985448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55.81</v>
      </c>
      <c r="D1278" s="2">
        <f>BILANCA!E274</f>
        <v>454.74</v>
      </c>
      <c r="E1278" s="2">
        <v>0</v>
      </c>
      <c r="F1278" s="2">
        <v>0</v>
      </c>
      <c r="G1278" s="3">
        <f t="shared" si="38"/>
        <v>258.69772</v>
      </c>
      <c r="H1278" s="3">
        <f t="shared" si="41"/>
        <v>0.44999999999998863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55.81</v>
      </c>
      <c r="D1292" s="2">
        <f>BILANCA!E288</f>
        <v>454.74</v>
      </c>
      <c r="E1292" s="2">
        <v>0</v>
      </c>
      <c r="F1292" s="2">
        <v>0</v>
      </c>
      <c r="G1292" s="3">
        <f t="shared" si="48"/>
        <v>272.21177999999998</v>
      </c>
      <c r="H1292" s="3">
        <f t="shared" si="49"/>
        <v>0.44999999999998863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72129.61</v>
      </c>
      <c r="E1305" s="2">
        <v>0</v>
      </c>
      <c r="F1305" s="2">
        <v>0</v>
      </c>
      <c r="G1305" s="3">
        <f t="shared" si="38"/>
        <v>42556.469899999996</v>
      </c>
      <c r="H1305" s="3">
        <f t="shared" si="41"/>
        <v>0.38999999999941792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634.98</v>
      </c>
      <c r="E1308" s="2">
        <v>0</v>
      </c>
      <c r="F1308" s="2">
        <v>0</v>
      </c>
      <c r="G1308" s="3">
        <f t="shared" ref="G1308:G1581" si="52">B1308/1000*C1308+B1308/500*D1308</f>
        <v>378.44808</v>
      </c>
      <c r="H1308" s="3">
        <f t="shared" si="41"/>
        <v>1.999999999998181E-2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1862.65</v>
      </c>
      <c r="E1311" s="2">
        <v>0</v>
      </c>
      <c r="F1311" s="2">
        <v>0</v>
      </c>
      <c r="G1311" s="3">
        <f t="shared" si="52"/>
        <v>1121.3153</v>
      </c>
      <c r="H1311" s="3">
        <f t="shared" si="41"/>
        <v>0.34999999999990905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22187.21</v>
      </c>
      <c r="D1339" s="2">
        <f>BILANCA!E336</f>
        <v>16189.17</v>
      </c>
      <c r="E1339" s="2">
        <v>0</v>
      </c>
      <c r="F1339" s="2">
        <v>0</v>
      </c>
      <c r="G1339" s="3">
        <f t="shared" si="52"/>
        <v>17952.06595</v>
      </c>
      <c r="H1339" s="3">
        <f t="shared" si="41"/>
        <v>0.37999999999919964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96.78</v>
      </c>
      <c r="E1341" s="2">
        <v>0</v>
      </c>
      <c r="F1341" s="2">
        <v>0</v>
      </c>
      <c r="G1341" s="3">
        <f t="shared" si="52"/>
        <v>64.068359999999998</v>
      </c>
      <c r="H1341" s="3">
        <f t="shared" si="41"/>
        <v>0.21999999999999886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1104725.45</v>
      </c>
      <c r="D1510" s="2">
        <f>'RAS-funkcijski'!E114</f>
        <v>1200683.6800000002</v>
      </c>
      <c r="E1510" s="2">
        <v>0</v>
      </c>
      <c r="F1510" s="2">
        <v>0</v>
      </c>
      <c r="G1510" s="3">
        <f t="shared" si="52"/>
        <v>385670.20909999998</v>
      </c>
      <c r="H1510" s="3">
        <f t="shared" si="63"/>
        <v>0.76999999978579581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1104725.45</v>
      </c>
      <c r="D1511" s="2">
        <f>'RAS-funkcijski'!E115</f>
        <v>1200683.6800000002</v>
      </c>
      <c r="E1511" s="2">
        <v>0</v>
      </c>
      <c r="F1511" s="2">
        <v>0</v>
      </c>
      <c r="G1511" s="3">
        <f t="shared" si="52"/>
        <v>389176.30191000004</v>
      </c>
      <c r="H1511" s="3">
        <f t="shared" si="63"/>
        <v>0.76999999978579581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86222.85</v>
      </c>
      <c r="D1512" s="2">
        <f>'RAS-funkcijski'!E116</f>
        <v>86748.83</v>
      </c>
      <c r="E1512" s="2">
        <v>0</v>
      </c>
      <c r="F1512" s="2">
        <v>0</v>
      </c>
      <c r="G1512" s="3">
        <f t="shared" si="52"/>
        <v>29088.697120000001</v>
      </c>
      <c r="H1512" s="3">
        <f t="shared" si="63"/>
        <v>0.319999999992433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1018502.6</v>
      </c>
      <c r="D1513" s="2">
        <f>'RAS-funkcijski'!E117</f>
        <v>1113934.8500000001</v>
      </c>
      <c r="E1513" s="2">
        <v>0</v>
      </c>
      <c r="F1513" s="2">
        <v>0</v>
      </c>
      <c r="G1513" s="3">
        <f t="shared" si="52"/>
        <v>366840.0699</v>
      </c>
      <c r="H1513" s="3">
        <f t="shared" si="63"/>
        <v>0.54999999993015081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1104725.45</v>
      </c>
      <c r="D1537" s="14">
        <f>'RAS-funkcijski'!E141</f>
        <v>1200683.6800000002</v>
      </c>
      <c r="E1537" s="14">
        <v>0</v>
      </c>
      <c r="F1537" s="14">
        <v>0</v>
      </c>
      <c r="G1537" s="15">
        <f t="shared" si="52"/>
        <v>480334.71497000009</v>
      </c>
      <c r="H1537" s="15">
        <f t="shared" si="63"/>
        <v>0.76999999978579581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10267.530000000001</v>
      </c>
      <c r="D1582" s="7"/>
      <c r="E1582" s="7">
        <v>0</v>
      </c>
      <c r="F1582" s="7">
        <v>0</v>
      </c>
      <c r="G1582" s="8">
        <f t="shared" ref="G1582:G1686" si="70">B1582/1000*C1582</f>
        <v>10.267530000000001</v>
      </c>
      <c r="H1582" s="8">
        <f t="shared" ref="H1582:H1686" si="71">ABS(C1582-ROUND(C1582,0))</f>
        <v>0.46999999999934516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1200067.7</v>
      </c>
      <c r="D1583" s="2">
        <v>0</v>
      </c>
      <c r="E1583" s="2">
        <v>0</v>
      </c>
      <c r="F1583" s="2">
        <v>0</v>
      </c>
      <c r="G1583" s="3">
        <f t="shared" si="70"/>
        <v>2400.1354000000001</v>
      </c>
      <c r="H1583" s="3">
        <f t="shared" si="71"/>
        <v>0.30000000004656613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1121328.51</v>
      </c>
      <c r="D1585" s="2">
        <v>0</v>
      </c>
      <c r="E1585" s="2">
        <v>0</v>
      </c>
      <c r="F1585" s="2">
        <v>0</v>
      </c>
      <c r="G1585" s="3">
        <f t="shared" si="70"/>
        <v>4485.3140400000002</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975744.86</v>
      </c>
      <c r="D1586" s="2">
        <v>0</v>
      </c>
      <c r="E1586" s="2">
        <v>0</v>
      </c>
      <c r="F1586" s="2">
        <v>0</v>
      </c>
      <c r="G1586" s="3">
        <f t="shared" si="70"/>
        <v>4878.7242999999999</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144956.23000000001</v>
      </c>
      <c r="D1587" s="2">
        <v>0</v>
      </c>
      <c r="E1587" s="2">
        <v>0</v>
      </c>
      <c r="F1587" s="2">
        <v>0</v>
      </c>
      <c r="G1587" s="3">
        <f t="shared" si="70"/>
        <v>869.73738000000003</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627.41999999999996</v>
      </c>
      <c r="D1588" s="2">
        <v>0</v>
      </c>
      <c r="E1588" s="2">
        <v>0</v>
      </c>
      <c r="F1588" s="2">
        <v>0</v>
      </c>
      <c r="G1588" s="3">
        <f t="shared" si="70"/>
        <v>4.39194</v>
      </c>
      <c r="H1588" s="3">
        <f t="shared" si="71"/>
        <v>0.41999999999995907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75501.27</v>
      </c>
      <c r="D1594" s="2">
        <v>0</v>
      </c>
      <c r="E1594" s="2">
        <v>0</v>
      </c>
      <c r="F1594" s="2">
        <v>0</v>
      </c>
      <c r="G1594" s="3">
        <f t="shared" si="70"/>
        <v>981.51651000000004</v>
      </c>
      <c r="H1594" s="3">
        <f t="shared" si="71"/>
        <v>0.27000000000407454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3237.92</v>
      </c>
      <c r="D1601" s="2">
        <v>0</v>
      </c>
      <c r="E1601" s="2">
        <v>0</v>
      </c>
      <c r="F1601" s="2">
        <v>0</v>
      </c>
      <c r="G1601" s="3">
        <f>B1601/1000*C1601</f>
        <v>64.758400000000009</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1194049.28</v>
      </c>
      <c r="D1602" s="2">
        <v>0</v>
      </c>
      <c r="E1602" s="2">
        <v>0</v>
      </c>
      <c r="F1602" s="2">
        <v>0</v>
      </c>
      <c r="G1602" s="3">
        <f t="shared" si="70"/>
        <v>25075.034880000003</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1115310.0900000001</v>
      </c>
      <c r="D1604" s="2">
        <v>0</v>
      </c>
      <c r="E1604" s="2">
        <v>0</v>
      </c>
      <c r="F1604" s="2">
        <v>0</v>
      </c>
      <c r="G1604" s="3">
        <f t="shared" si="70"/>
        <v>25652.132070000003</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978535.24</v>
      </c>
      <c r="D1605" s="2">
        <v>0</v>
      </c>
      <c r="E1605" s="2">
        <v>0</v>
      </c>
      <c r="F1605" s="2">
        <v>0</v>
      </c>
      <c r="G1605" s="3">
        <f t="shared" si="70"/>
        <v>23484.84576</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136314.34</v>
      </c>
      <c r="D1606" s="2">
        <v>0</v>
      </c>
      <c r="E1606" s="2">
        <v>0</v>
      </c>
      <c r="F1606" s="2">
        <v>0</v>
      </c>
      <c r="G1606" s="3">
        <f t="shared" si="70"/>
        <v>3407.8585000000003</v>
      </c>
      <c r="H1606" s="3">
        <f t="shared" si="71"/>
        <v>0.33999999999650754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460.51</v>
      </c>
      <c r="D1607" s="2">
        <v>0</v>
      </c>
      <c r="E1607" s="2">
        <v>0</v>
      </c>
      <c r="F1607" s="2">
        <v>0</v>
      </c>
      <c r="G1607" s="3">
        <f t="shared" si="70"/>
        <v>11.97326</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75501.27</v>
      </c>
      <c r="D1613" s="2">
        <v>0</v>
      </c>
      <c r="E1613" s="2">
        <v>0</v>
      </c>
      <c r="F1613" s="2">
        <v>0</v>
      </c>
      <c r="G1613" s="3">
        <f t="shared" si="70"/>
        <v>2416.0406400000002</v>
      </c>
      <c r="H1613" s="3">
        <f t="shared" si="71"/>
        <v>0.27000000000407454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3237.92</v>
      </c>
      <c r="D1620" s="2">
        <v>0</v>
      </c>
      <c r="E1620" s="2">
        <v>0</v>
      </c>
      <c r="F1620" s="2">
        <v>0</v>
      </c>
      <c r="G1620" s="3">
        <f>B1620/1000*C1620</f>
        <v>126.27888</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16285.949999999953</v>
      </c>
      <c r="D1621" s="2">
        <v>0</v>
      </c>
      <c r="E1621" s="2">
        <v>0</v>
      </c>
      <c r="F1621" s="2">
        <v>0</v>
      </c>
      <c r="G1621" s="3">
        <f t="shared" si="70"/>
        <v>651.43799999999817</v>
      </c>
      <c r="H1621" s="3">
        <f t="shared" si="71"/>
        <v>5.0000000046566129E-2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2407.7999999999997</v>
      </c>
      <c r="D1622" s="2">
        <v>0</v>
      </c>
      <c r="E1622" s="2">
        <v>0</v>
      </c>
      <c r="F1622" s="2">
        <v>0</v>
      </c>
      <c r="G1622" s="3">
        <f t="shared" si="70"/>
        <v>98.719799999999992</v>
      </c>
      <c r="H1622" s="3">
        <f t="shared" si="71"/>
        <v>0.20000000000027285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2407.7999999999997</v>
      </c>
      <c r="D1628" s="2">
        <v>0</v>
      </c>
      <c r="E1628" s="2">
        <v>0</v>
      </c>
      <c r="F1628" s="2">
        <v>0</v>
      </c>
      <c r="G1628" s="3">
        <f t="shared" si="70"/>
        <v>113.16659999999999</v>
      </c>
      <c r="H1628" s="3">
        <f t="shared" si="71"/>
        <v>0.20000000000027285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2242.7999999999997</v>
      </c>
      <c r="D1629" s="2">
        <v>0</v>
      </c>
      <c r="E1629" s="2">
        <v>0</v>
      </c>
      <c r="F1629" s="2">
        <v>0</v>
      </c>
      <c r="G1629" s="3">
        <f t="shared" si="70"/>
        <v>107.6544</v>
      </c>
      <c r="H1629" s="3">
        <f t="shared" si="71"/>
        <v>0.20000000000027285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2191.2199999999998</v>
      </c>
      <c r="D1630" s="2">
        <v>0</v>
      </c>
      <c r="E1630" s="2">
        <v>0</v>
      </c>
      <c r="F1630" s="2">
        <v>0</v>
      </c>
      <c r="G1630" s="3">
        <f t="shared" si="70"/>
        <v>107.36977999999999</v>
      </c>
      <c r="H1630" s="3">
        <f t="shared" si="71"/>
        <v>0.21999999999979991</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51.58</v>
      </c>
      <c r="D1632" s="2">
        <v>0</v>
      </c>
      <c r="E1632" s="2">
        <v>0</v>
      </c>
      <c r="F1632" s="2">
        <v>0</v>
      </c>
      <c r="G1632" s="3">
        <f t="shared" si="70"/>
        <v>2.6305799999999997</v>
      </c>
      <c r="H1632" s="3">
        <f t="shared" si="71"/>
        <v>0.42000000000000171</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165</v>
      </c>
      <c r="D1639" s="2">
        <v>0</v>
      </c>
      <c r="E1639" s="2">
        <v>0</v>
      </c>
      <c r="F1639" s="2">
        <v>0</v>
      </c>
      <c r="G1639" s="3">
        <f t="shared" si="70"/>
        <v>9.57</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165</v>
      </c>
      <c r="D1640" s="2">
        <v>0</v>
      </c>
      <c r="E1640" s="2">
        <v>0</v>
      </c>
      <c r="F1640" s="2">
        <v>0</v>
      </c>
      <c r="G1640" s="3">
        <f t="shared" si="70"/>
        <v>9.7349999999999994</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13878.15</v>
      </c>
      <c r="D1681" s="2">
        <v>0</v>
      </c>
      <c r="E1681" s="2">
        <v>0</v>
      </c>
      <c r="F1681" s="2">
        <v>0</v>
      </c>
      <c r="G1681" s="3">
        <f t="shared" si="70"/>
        <v>1387.8150000000001</v>
      </c>
      <c r="H1681" s="3">
        <f t="shared" si="71"/>
        <v>0.1499999999996362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13878.15</v>
      </c>
      <c r="D1682" s="2">
        <v>0</v>
      </c>
      <c r="E1682" s="2">
        <v>0</v>
      </c>
      <c r="F1682" s="2">
        <v>0</v>
      </c>
      <c r="G1682" s="3">
        <f t="shared" si="70"/>
        <v>1401.6931500000001</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10820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1108843.08</v>
      </c>
      <c r="I17" s="275">
        <f>'PR-RAS'!E6</f>
        <v>1191485.3599999999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963611.75</v>
      </c>
      <c r="I18" s="275">
        <f>'PR-RAS'!E152</f>
        <v>1125182.4099999997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56821.350000000115</v>
      </c>
      <c r="I19" s="275">
        <f>'PR-RAS'!E649</f>
        <v>62633.450000000172</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1426065.2</v>
      </c>
      <c r="I22" s="275">
        <f>BILANCA!E7</f>
        <v>1397070.87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82053.11</v>
      </c>
      <c r="I23" s="275">
        <f>BILANCA!E69</f>
        <v>74627.239999999991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22187.21</v>
      </c>
      <c r="I24" s="275">
        <f>BILANCA!E177</f>
        <v>16285.949999999999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1485931.1</v>
      </c>
      <c r="I25" s="275">
        <f>BILANCA!E251</f>
        <v>1455412.16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1104725.45</v>
      </c>
      <c r="I30" s="275">
        <f>'RAS-funkcijski'!E114</f>
        <v>1200683.6800000002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1104725.45</v>
      </c>
      <c r="I31" s="275">
        <f>'RAS-funkcijski'!E141</f>
        <v>1200683.6800000002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10267.530000000001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16285.949999999953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2407.7999999999997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13878.15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61"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1108843.08</v>
      </c>
      <c r="E6" s="60">
        <f>E7+E43+E49+E82+E106+E125+E134+E140</f>
        <v>1191485.3599999999</v>
      </c>
      <c r="F6" s="45">
        <f t="shared" ref="F6:F132" si="0">IF(D6&lt;&gt;0,IF(E6/D6&gt;=100,"&gt;&gt;100",E6/D6*100),"-")</f>
        <v>107.45301851006725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891184.33</v>
      </c>
      <c r="E49" s="60">
        <f>E50+E53+E58+E61+E64+E68+E71+E74+E77</f>
        <v>1040263.45</v>
      </c>
      <c r="F49" s="45">
        <f t="shared" si="0"/>
        <v>116.72820257061747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891184.33</v>
      </c>
      <c r="E68" s="60">
        <f t="shared" si="11"/>
        <v>1040263.45</v>
      </c>
      <c r="F68" s="45">
        <f t="shared" si="0"/>
        <v>116.72820257061747</v>
      </c>
    </row>
    <row r="69" spans="1:6" ht="12.75" customHeight="1" x14ac:dyDescent="0.2">
      <c r="A69" s="63" t="s">
        <v>141</v>
      </c>
      <c r="B69" s="64" t="s">
        <v>142</v>
      </c>
      <c r="C69" s="247" t="s">
        <v>141</v>
      </c>
      <c r="D69" s="194">
        <v>885542.83</v>
      </c>
      <c r="E69" s="194">
        <v>1040263.45</v>
      </c>
      <c r="F69" s="45">
        <f t="shared" si="0"/>
        <v>117.4718392785135</v>
      </c>
    </row>
    <row r="70" spans="1:6" ht="24" x14ac:dyDescent="0.2">
      <c r="A70" s="63" t="s">
        <v>143</v>
      </c>
      <c r="B70" s="64" t="s">
        <v>144</v>
      </c>
      <c r="C70" s="247" t="s">
        <v>143</v>
      </c>
      <c r="D70" s="194">
        <v>5641.5</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v>
      </c>
      <c r="E82" s="60">
        <f t="shared" si="15"/>
        <v>135.69</v>
      </c>
      <c r="F82" s="45">
        <f t="shared" si="0"/>
        <v>193.84285714285713</v>
      </c>
    </row>
    <row r="83" spans="1:6" ht="12.75" customHeight="1" x14ac:dyDescent="0.2">
      <c r="A83" s="63">
        <v>641</v>
      </c>
      <c r="B83" s="64" t="s">
        <v>169</v>
      </c>
      <c r="C83" s="247" t="s">
        <v>170</v>
      </c>
      <c r="D83" s="60">
        <f t="shared" ref="D83:E83" si="16">SUM(D84:D90)</f>
        <v>70</v>
      </c>
      <c r="E83" s="60">
        <f t="shared" si="16"/>
        <v>135.69</v>
      </c>
      <c r="F83" s="45">
        <f t="shared" si="0"/>
        <v>193.84285714285713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v>
      </c>
      <c r="E85" s="194">
        <v>135.69</v>
      </c>
      <c r="F85" s="45">
        <f t="shared" si="0"/>
        <v>193.84285714285713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10093.959999999999</v>
      </c>
      <c r="E106" s="60">
        <f>E107+E112+E120+E124</f>
        <v>9539</v>
      </c>
      <c r="F106" s="45">
        <f t="shared" si="0"/>
        <v>94.502058656860157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10093.959999999999</v>
      </c>
      <c r="E112" s="60">
        <f t="shared" si="20"/>
        <v>9539</v>
      </c>
      <c r="F112" s="45">
        <f t="shared" si="0"/>
        <v>94.502058656860157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10093.959999999999</v>
      </c>
      <c r="E117" s="194">
        <v>9539</v>
      </c>
      <c r="F117" s="45">
        <f t="shared" si="0"/>
        <v>94.502058656860157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1039.55</v>
      </c>
      <c r="E125" s="60">
        <f t="shared" si="22"/>
        <v>2371.91</v>
      </c>
      <c r="F125" s="45">
        <f t="shared" si="0"/>
        <v>228.16699533451975</v>
      </c>
    </row>
    <row r="126" spans="1:6" ht="12.75" customHeight="1" x14ac:dyDescent="0.2">
      <c r="A126" s="63">
        <v>661</v>
      </c>
      <c r="B126" s="65" t="s">
        <v>255</v>
      </c>
      <c r="C126" s="247" t="s">
        <v>256</v>
      </c>
      <c r="D126" s="60">
        <f t="shared" ref="D126:E126" si="23">SUM(D127:D128)</f>
        <v>1039.55</v>
      </c>
      <c r="E126" s="60">
        <f t="shared" si="23"/>
        <v>2371.91</v>
      </c>
      <c r="F126" s="45">
        <f t="shared" si="0"/>
        <v>228.16699533451975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1039.55</v>
      </c>
      <c r="E128" s="194">
        <v>2371.91</v>
      </c>
      <c r="F128" s="45">
        <f t="shared" si="0"/>
        <v>228.16699533451975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206455.24</v>
      </c>
      <c r="E134" s="60">
        <f t="shared" si="25"/>
        <v>139175.31</v>
      </c>
      <c r="F134" s="45">
        <f t="shared" ref="F134:F229" si="26">IF(D134&lt;&gt;0,IF(E134/D134&gt;=100,"&gt;&gt;100",E134/D134*100),"-")</f>
        <v>67.41185643919718</v>
      </c>
    </row>
    <row r="135" spans="1:6" ht="24" x14ac:dyDescent="0.2">
      <c r="A135" s="63">
        <v>671</v>
      </c>
      <c r="B135" s="182" t="s">
        <v>273</v>
      </c>
      <c r="C135" s="247" t="s">
        <v>274</v>
      </c>
      <c r="D135" s="60">
        <f t="shared" ref="D135:E135" si="27">SUM(D136:D138)</f>
        <v>206455.24</v>
      </c>
      <c r="E135" s="60">
        <f t="shared" si="27"/>
        <v>139175.31</v>
      </c>
      <c r="F135" s="45">
        <f t="shared" si="26"/>
        <v>67.41185643919718</v>
      </c>
    </row>
    <row r="136" spans="1:6" ht="12.75" customHeight="1" x14ac:dyDescent="0.2">
      <c r="A136" s="63">
        <v>6711</v>
      </c>
      <c r="B136" s="65" t="s">
        <v>275</v>
      </c>
      <c r="C136" s="247" t="s">
        <v>276</v>
      </c>
      <c r="D136" s="194">
        <v>62316.9</v>
      </c>
      <c r="E136" s="194">
        <v>139175.31</v>
      </c>
      <c r="F136" s="45">
        <f t="shared" si="26"/>
        <v>223.33477756435252</v>
      </c>
    </row>
    <row r="137" spans="1:6" ht="24" x14ac:dyDescent="0.2">
      <c r="A137" s="63">
        <v>6712</v>
      </c>
      <c r="B137" s="182" t="s">
        <v>277</v>
      </c>
      <c r="C137" s="247" t="s">
        <v>278</v>
      </c>
      <c r="D137" s="194">
        <v>144138.34</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963611.75</v>
      </c>
      <c r="E152" s="60">
        <f>E153+E164+E202+E221+E230+E262+E273</f>
        <v>1125182.4099999997</v>
      </c>
      <c r="F152" s="45">
        <f t="shared" si="26"/>
        <v>116.76719487905784</v>
      </c>
    </row>
    <row r="153" spans="1:6" ht="12.75" customHeight="1" x14ac:dyDescent="0.2">
      <c r="A153" s="63">
        <v>31</v>
      </c>
      <c r="B153" s="64" t="s">
        <v>308</v>
      </c>
      <c r="C153" s="247" t="s">
        <v>3</v>
      </c>
      <c r="D153" s="60">
        <f t="shared" ref="D153:E153" si="30">D154+D159+D160</f>
        <v>831311.33</v>
      </c>
      <c r="E153" s="60">
        <f t="shared" si="30"/>
        <v>971227.8899999999</v>
      </c>
      <c r="F153" s="45">
        <f t="shared" si="26"/>
        <v>116.83082558251672</v>
      </c>
    </row>
    <row r="154" spans="1:6" ht="12.75" customHeight="1" x14ac:dyDescent="0.2">
      <c r="A154" s="63">
        <v>311</v>
      </c>
      <c r="B154" s="64" t="s">
        <v>309</v>
      </c>
      <c r="C154" s="247" t="s">
        <v>310</v>
      </c>
      <c r="D154" s="60">
        <f t="shared" ref="D154:E154" si="31">SUM(D155:D158)</f>
        <v>692729.38</v>
      </c>
      <c r="E154" s="60">
        <f t="shared" si="31"/>
        <v>808302.12</v>
      </c>
      <c r="F154" s="45">
        <f t="shared" si="26"/>
        <v>116.68367811972982</v>
      </c>
    </row>
    <row r="155" spans="1:6" ht="12.75" customHeight="1" x14ac:dyDescent="0.2">
      <c r="A155" s="63">
        <v>3111</v>
      </c>
      <c r="B155" s="64" t="s">
        <v>311</v>
      </c>
      <c r="C155" s="247" t="s">
        <v>312</v>
      </c>
      <c r="D155" s="194">
        <v>692729.38</v>
      </c>
      <c r="E155" s="194">
        <v>808302.12</v>
      </c>
      <c r="F155" s="45">
        <f t="shared" si="26"/>
        <v>116.68367811972982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25397.94</v>
      </c>
      <c r="E159" s="194">
        <v>29272.95</v>
      </c>
      <c r="F159" s="45">
        <f t="shared" si="26"/>
        <v>115.2571822754129</v>
      </c>
    </row>
    <row r="160" spans="1:6" ht="12.75" customHeight="1" x14ac:dyDescent="0.2">
      <c r="A160" s="63">
        <v>313</v>
      </c>
      <c r="B160" s="65" t="s">
        <v>321</v>
      </c>
      <c r="C160" s="247" t="s">
        <v>322</v>
      </c>
      <c r="D160" s="60">
        <f t="shared" ref="D160:E160" si="32">SUM(D161:D163)</f>
        <v>113184.01</v>
      </c>
      <c r="E160" s="60">
        <f t="shared" si="32"/>
        <v>133652.82</v>
      </c>
      <c r="F160" s="45">
        <f t="shared" si="26"/>
        <v>118.08454215396682</v>
      </c>
    </row>
    <row r="161" spans="1:6" ht="12.75" customHeight="1" x14ac:dyDescent="0.2">
      <c r="A161" s="63">
        <v>3131</v>
      </c>
      <c r="B161" s="65" t="s">
        <v>323</v>
      </c>
      <c r="C161" s="247" t="s">
        <v>324</v>
      </c>
      <c r="D161" s="194">
        <v>0</v>
      </c>
      <c r="E161" s="194">
        <v>13145.09</v>
      </c>
      <c r="F161" s="45" t="str">
        <f t="shared" si="26"/>
        <v>-</v>
      </c>
    </row>
    <row r="162" spans="1:6" ht="12.75" customHeight="1" x14ac:dyDescent="0.2">
      <c r="A162" s="63">
        <v>3132</v>
      </c>
      <c r="B162" s="65" t="s">
        <v>325</v>
      </c>
      <c r="C162" s="247" t="s">
        <v>326</v>
      </c>
      <c r="D162" s="194">
        <v>113184.01</v>
      </c>
      <c r="E162" s="194">
        <v>120507.73</v>
      </c>
      <c r="F162" s="45">
        <f t="shared" si="26"/>
        <v>106.47063131974208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131838.75</v>
      </c>
      <c r="E164" s="60">
        <f>E165+E170+E178+E188+E189+E194</f>
        <v>153327.09999999998</v>
      </c>
      <c r="F164" s="45">
        <f t="shared" si="26"/>
        <v>116.29896369618187</v>
      </c>
    </row>
    <row r="165" spans="1:6" ht="12.75" customHeight="1" x14ac:dyDescent="0.2">
      <c r="A165" s="63">
        <v>321</v>
      </c>
      <c r="B165" s="64" t="s">
        <v>331</v>
      </c>
      <c r="C165" s="247" t="s">
        <v>332</v>
      </c>
      <c r="D165" s="60">
        <f t="shared" ref="D165:E165" si="33">SUM(D166:D169)</f>
        <v>59050.96</v>
      </c>
      <c r="E165" s="60">
        <f t="shared" si="33"/>
        <v>75902.959999999992</v>
      </c>
      <c r="F165" s="45">
        <f t="shared" si="26"/>
        <v>128.53806271735462</v>
      </c>
    </row>
    <row r="166" spans="1:6" ht="12.75" customHeight="1" x14ac:dyDescent="0.2">
      <c r="A166" s="63">
        <v>3211</v>
      </c>
      <c r="B166" s="64" t="s">
        <v>333</v>
      </c>
      <c r="C166" s="247" t="s">
        <v>334</v>
      </c>
      <c r="D166" s="194">
        <v>3170.78</v>
      </c>
      <c r="E166" s="194">
        <v>5309.56</v>
      </c>
      <c r="F166" s="45">
        <f t="shared" si="26"/>
        <v>167.45280341114807</v>
      </c>
    </row>
    <row r="167" spans="1:6" ht="12.75" customHeight="1" x14ac:dyDescent="0.2">
      <c r="A167" s="63">
        <v>3212</v>
      </c>
      <c r="B167" s="64" t="s">
        <v>335</v>
      </c>
      <c r="C167" s="247" t="s">
        <v>336</v>
      </c>
      <c r="D167" s="194">
        <v>55880.18</v>
      </c>
      <c r="E167" s="194">
        <v>70593.399999999994</v>
      </c>
      <c r="F167" s="45">
        <f t="shared" si="26"/>
        <v>126.32994381907861</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37353.469999999994</v>
      </c>
      <c r="E170" s="60">
        <f t="shared" si="34"/>
        <v>42693.770000000004</v>
      </c>
      <c r="F170" s="45">
        <f t="shared" si="26"/>
        <v>114.29666373699689</v>
      </c>
    </row>
    <row r="171" spans="1:6" ht="12.75" customHeight="1" x14ac:dyDescent="0.2">
      <c r="A171" s="63">
        <v>3221</v>
      </c>
      <c r="B171" s="64" t="s">
        <v>343</v>
      </c>
      <c r="C171" s="247" t="s">
        <v>344</v>
      </c>
      <c r="D171" s="194">
        <v>9898.5300000000007</v>
      </c>
      <c r="E171" s="194">
        <v>8112.45</v>
      </c>
      <c r="F171" s="45">
        <f t="shared" si="26"/>
        <v>81.956108634312358</v>
      </c>
    </row>
    <row r="172" spans="1:6" ht="12.75" customHeight="1" x14ac:dyDescent="0.2">
      <c r="A172" s="63">
        <v>3222</v>
      </c>
      <c r="B172" s="64" t="s">
        <v>345</v>
      </c>
      <c r="C172" s="247" t="s">
        <v>346</v>
      </c>
      <c r="D172" s="194">
        <v>22047.93</v>
      </c>
      <c r="E172" s="194">
        <v>19812.29</v>
      </c>
      <c r="F172" s="45">
        <f t="shared" si="26"/>
        <v>89.860091174092076</v>
      </c>
    </row>
    <row r="173" spans="1:6" ht="12.75" customHeight="1" x14ac:dyDescent="0.2">
      <c r="A173" s="63">
        <v>3223</v>
      </c>
      <c r="B173" s="65" t="s">
        <v>347</v>
      </c>
      <c r="C173" s="247" t="s">
        <v>348</v>
      </c>
      <c r="D173" s="194">
        <v>5016.66</v>
      </c>
      <c r="E173" s="194">
        <v>12374.36</v>
      </c>
      <c r="F173" s="45">
        <f t="shared" si="26"/>
        <v>246.66531118313779</v>
      </c>
    </row>
    <row r="174" spans="1:6" ht="12.75" customHeight="1" x14ac:dyDescent="0.2">
      <c r="A174" s="63">
        <v>3224</v>
      </c>
      <c r="B174" s="65" t="s">
        <v>349</v>
      </c>
      <c r="C174" s="247" t="s">
        <v>350</v>
      </c>
      <c r="D174" s="194">
        <v>35.450000000000003</v>
      </c>
      <c r="E174" s="194">
        <v>2394.67</v>
      </c>
      <c r="F174" s="45">
        <f t="shared" si="26"/>
        <v>6755.0634696755988</v>
      </c>
    </row>
    <row r="175" spans="1:6" ht="12.75" customHeight="1" x14ac:dyDescent="0.2">
      <c r="A175" s="63">
        <v>3225</v>
      </c>
      <c r="B175" s="65" t="s">
        <v>351</v>
      </c>
      <c r="C175" s="247" t="s">
        <v>352</v>
      </c>
      <c r="D175" s="194">
        <v>120.4</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234.5</v>
      </c>
      <c r="E177" s="194">
        <v>0</v>
      </c>
      <c r="F177" s="45">
        <f t="shared" si="26"/>
        <v>0</v>
      </c>
    </row>
    <row r="178" spans="1:6" ht="12.75" customHeight="1" x14ac:dyDescent="0.2">
      <c r="A178" s="63">
        <v>323</v>
      </c>
      <c r="B178" s="65" t="s">
        <v>357</v>
      </c>
      <c r="C178" s="247" t="s">
        <v>358</v>
      </c>
      <c r="D178" s="60">
        <f t="shared" ref="D178:E178" si="35">SUM(D179:D187)</f>
        <v>30878.11</v>
      </c>
      <c r="E178" s="60">
        <f t="shared" si="35"/>
        <v>25865.980000000003</v>
      </c>
      <c r="F178" s="45">
        <f t="shared" si="26"/>
        <v>83.768015594218696</v>
      </c>
    </row>
    <row r="179" spans="1:6" ht="12.75" customHeight="1" x14ac:dyDescent="0.2">
      <c r="A179" s="63">
        <v>3231</v>
      </c>
      <c r="B179" s="65" t="s">
        <v>359</v>
      </c>
      <c r="C179" s="247" t="s">
        <v>360</v>
      </c>
      <c r="D179" s="194">
        <v>2827.59</v>
      </c>
      <c r="E179" s="194">
        <v>3032.52</v>
      </c>
      <c r="F179" s="45">
        <f t="shared" si="26"/>
        <v>107.24751466796812</v>
      </c>
    </row>
    <row r="180" spans="1:6" ht="12.75" customHeight="1" x14ac:dyDescent="0.2">
      <c r="A180" s="63">
        <v>3232</v>
      </c>
      <c r="B180" s="65" t="s">
        <v>361</v>
      </c>
      <c r="C180" s="247" t="s">
        <v>362</v>
      </c>
      <c r="D180" s="194">
        <v>15310.18</v>
      </c>
      <c r="E180" s="194">
        <v>8842.75</v>
      </c>
      <c r="F180" s="45">
        <f t="shared" si="26"/>
        <v>57.757322252253076</v>
      </c>
    </row>
    <row r="181" spans="1:6" ht="12.75" customHeight="1" x14ac:dyDescent="0.2">
      <c r="A181" s="63">
        <v>3233</v>
      </c>
      <c r="B181" s="65" t="s">
        <v>363</v>
      </c>
      <c r="C181" s="247" t="s">
        <v>364</v>
      </c>
      <c r="D181" s="194">
        <v>0</v>
      </c>
      <c r="E181" s="194">
        <v>256.79000000000002</v>
      </c>
      <c r="F181" s="45" t="str">
        <f t="shared" si="26"/>
        <v>-</v>
      </c>
    </row>
    <row r="182" spans="1:6" ht="12.75" customHeight="1" x14ac:dyDescent="0.2">
      <c r="A182" s="63">
        <v>3234</v>
      </c>
      <c r="B182" s="65" t="s">
        <v>365</v>
      </c>
      <c r="C182" s="247" t="s">
        <v>366</v>
      </c>
      <c r="D182" s="194">
        <v>5441.55</v>
      </c>
      <c r="E182" s="194">
        <v>7040.07</v>
      </c>
      <c r="F182" s="45">
        <f t="shared" si="26"/>
        <v>129.37618876974392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2787.88</v>
      </c>
      <c r="E184" s="194">
        <v>1515.92</v>
      </c>
      <c r="F184" s="45">
        <f t="shared" si="26"/>
        <v>54.375367662883619</v>
      </c>
    </row>
    <row r="185" spans="1:6" ht="12.75" customHeight="1" x14ac:dyDescent="0.2">
      <c r="A185" s="63">
        <v>3237</v>
      </c>
      <c r="B185" s="64" t="s">
        <v>371</v>
      </c>
      <c r="C185" s="247" t="s">
        <v>372</v>
      </c>
      <c r="D185" s="194">
        <v>461.43</v>
      </c>
      <c r="E185" s="194">
        <v>347.64</v>
      </c>
      <c r="F185" s="45">
        <f t="shared" si="26"/>
        <v>75.339704830635185</v>
      </c>
    </row>
    <row r="186" spans="1:6" ht="12.75" customHeight="1" x14ac:dyDescent="0.2">
      <c r="A186" s="63">
        <v>3238</v>
      </c>
      <c r="B186" s="64" t="s">
        <v>373</v>
      </c>
      <c r="C186" s="247" t="s">
        <v>374</v>
      </c>
      <c r="D186" s="194">
        <v>0</v>
      </c>
      <c r="E186" s="194">
        <v>1951.8</v>
      </c>
      <c r="F186" s="45" t="str">
        <f t="shared" si="26"/>
        <v>-</v>
      </c>
    </row>
    <row r="187" spans="1:6" ht="12.75" customHeight="1" x14ac:dyDescent="0.2">
      <c r="A187" s="63">
        <v>3239</v>
      </c>
      <c r="B187" s="64" t="s">
        <v>375</v>
      </c>
      <c r="C187" s="247" t="s">
        <v>376</v>
      </c>
      <c r="D187" s="194">
        <v>4049.48</v>
      </c>
      <c r="E187" s="194">
        <v>2878.49</v>
      </c>
      <c r="F187" s="45">
        <f t="shared" si="26"/>
        <v>71.082953860742606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4556.21</v>
      </c>
      <c r="E194" s="60">
        <f t="shared" si="36"/>
        <v>8864.39</v>
      </c>
      <c r="F194" s="45">
        <f t="shared" si="26"/>
        <v>194.55622106970486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150</v>
      </c>
      <c r="E197" s="194">
        <v>387.75</v>
      </c>
      <c r="F197" s="45">
        <f t="shared" si="26"/>
        <v>258.5</v>
      </c>
    </row>
    <row r="198" spans="1:6" ht="12.75" customHeight="1" x14ac:dyDescent="0.2">
      <c r="A198" s="63">
        <v>3294</v>
      </c>
      <c r="B198" s="64" t="s">
        <v>397</v>
      </c>
      <c r="C198" s="247" t="s">
        <v>398</v>
      </c>
      <c r="D198" s="194">
        <v>188.09</v>
      </c>
      <c r="E198" s="194">
        <v>161.84</v>
      </c>
      <c r="F198" s="45">
        <f t="shared" si="26"/>
        <v>86.043915147004085</v>
      </c>
    </row>
    <row r="199" spans="1:6" ht="12.75" customHeight="1" x14ac:dyDescent="0.2">
      <c r="A199" s="63">
        <v>3295</v>
      </c>
      <c r="B199" s="64" t="s">
        <v>399</v>
      </c>
      <c r="C199" s="247" t="s">
        <v>400</v>
      </c>
      <c r="D199" s="194">
        <v>1810</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2408.12</v>
      </c>
      <c r="E201" s="194">
        <v>8314.7999999999993</v>
      </c>
      <c r="F201" s="45">
        <f t="shared" si="26"/>
        <v>345.28179658820989</v>
      </c>
    </row>
    <row r="202" spans="1:6" ht="12.75" customHeight="1" x14ac:dyDescent="0.2">
      <c r="A202" s="63">
        <v>34</v>
      </c>
      <c r="B202" s="183" t="s">
        <v>405</v>
      </c>
      <c r="C202" s="247" t="s">
        <v>406</v>
      </c>
      <c r="D202" s="60">
        <f t="shared" ref="D202:E202" si="37">D203+D208+D216</f>
        <v>461.67</v>
      </c>
      <c r="E202" s="60">
        <f t="shared" si="37"/>
        <v>627.41999999999996</v>
      </c>
      <c r="F202" s="45">
        <f t="shared" si="26"/>
        <v>135.9022678536617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461.67</v>
      </c>
      <c r="E216" s="60">
        <f t="shared" si="40"/>
        <v>627.41999999999996</v>
      </c>
      <c r="F216" s="45">
        <f t="shared" si="26"/>
        <v>135.9022678536617</v>
      </c>
    </row>
    <row r="217" spans="1:6" ht="12.75" customHeight="1" x14ac:dyDescent="0.2">
      <c r="A217" s="63">
        <v>3431</v>
      </c>
      <c r="B217" s="182" t="s">
        <v>435</v>
      </c>
      <c r="C217" s="247" t="s">
        <v>436</v>
      </c>
      <c r="D217" s="194">
        <v>0</v>
      </c>
      <c r="E217" s="194">
        <v>627.41999999999996</v>
      </c>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v>
      </c>
      <c r="E219" s="194"/>
      <c r="F219" s="45">
        <f t="shared" si="26"/>
        <v>0</v>
      </c>
    </row>
    <row r="220" spans="1:6" ht="12.75" customHeight="1" x14ac:dyDescent="0.2">
      <c r="A220" s="63">
        <v>3434</v>
      </c>
      <c r="B220" s="65" t="s">
        <v>441</v>
      </c>
      <c r="C220" s="247" t="s">
        <v>442</v>
      </c>
      <c r="D220" s="194">
        <v>460.67</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963611.75</v>
      </c>
      <c r="E299" s="60">
        <f>E152-E297+E298</f>
        <v>1125182.4099999997</v>
      </c>
      <c r="F299" s="45">
        <f t="shared" si="68"/>
        <v>116.76719487905784</v>
      </c>
    </row>
    <row r="300" spans="1:6" ht="12.75" customHeight="1" x14ac:dyDescent="0.2">
      <c r="A300" s="63" t="s">
        <v>581</v>
      </c>
      <c r="B300" s="64" t="s">
        <v>592</v>
      </c>
      <c r="C300" s="247" t="s">
        <v>593</v>
      </c>
      <c r="D300" s="60">
        <f>IF(D6&gt;=D299,D6-D299,0)</f>
        <v>145231.33000000007</v>
      </c>
      <c r="E300" s="60">
        <f>IF(E6&gt;=E299,E6-E299,0)</f>
        <v>66302.950000000186</v>
      </c>
      <c r="F300" s="45">
        <f t="shared" si="68"/>
        <v>45.653338022863352</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55018.2</v>
      </c>
      <c r="E302" s="194">
        <v>71831.77</v>
      </c>
      <c r="F302" s="45">
        <f t="shared" si="68"/>
        <v>130.56001468604936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55.81</v>
      </c>
      <c r="E304" s="194">
        <v>454.74</v>
      </c>
      <c r="F304" s="45">
        <f t="shared" si="68"/>
        <v>814.80021501523026</v>
      </c>
    </row>
    <row r="305" spans="1:6" ht="12" x14ac:dyDescent="0.2">
      <c r="A305" s="63">
        <v>9661</v>
      </c>
      <c r="B305" s="220" t="s">
        <v>602</v>
      </c>
      <c r="C305" s="247" t="s">
        <v>603</v>
      </c>
      <c r="D305" s="194">
        <v>55.81</v>
      </c>
      <c r="E305" s="194">
        <v>454.74</v>
      </c>
      <c r="F305" s="45">
        <f t="shared" si="68"/>
        <v>814.80021501523026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141113.70000000001</v>
      </c>
      <c r="E360" s="60">
        <f t="shared" si="86"/>
        <v>75501.27</v>
      </c>
      <c r="F360" s="45">
        <f t="shared" si="72"/>
        <v>53.50385540170798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42629.07</v>
      </c>
      <c r="E373" s="60">
        <f t="shared" si="90"/>
        <v>75501.27</v>
      </c>
      <c r="F373" s="45">
        <f t="shared" si="72"/>
        <v>177.11216782350635</v>
      </c>
    </row>
    <row r="374" spans="1:6" ht="12.75" customHeight="1" x14ac:dyDescent="0.2">
      <c r="A374" s="63">
        <v>421</v>
      </c>
      <c r="B374" s="64" t="s">
        <v>731</v>
      </c>
      <c r="C374" s="247" t="s">
        <v>732</v>
      </c>
      <c r="D374" s="60">
        <f t="shared" ref="D374:E374" si="91">SUM(D375:D378)</f>
        <v>29110.06</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29110.06</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5125</v>
      </c>
      <c r="E379" s="60">
        <f t="shared" si="92"/>
        <v>66138.63</v>
      </c>
      <c r="F379" s="45">
        <f t="shared" si="72"/>
        <v>1290.5098536585367</v>
      </c>
    </row>
    <row r="380" spans="1:6" ht="12.75" customHeight="1" x14ac:dyDescent="0.2">
      <c r="A380" s="63">
        <v>4221</v>
      </c>
      <c r="B380" s="64" t="s">
        <v>647</v>
      </c>
      <c r="C380" s="247" t="s">
        <v>739</v>
      </c>
      <c r="D380" s="194">
        <v>5125</v>
      </c>
      <c r="E380" s="194">
        <v>45409.63</v>
      </c>
      <c r="F380" s="45">
        <f t="shared" si="72"/>
        <v>886.04156097560974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33</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20696</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5119.01</v>
      </c>
      <c r="E393" s="60">
        <f t="shared" si="94"/>
        <v>7897.01</v>
      </c>
      <c r="F393" s="45">
        <f t="shared" si="72"/>
        <v>154.26830578568902</v>
      </c>
    </row>
    <row r="394" spans="1:6" ht="12.75" customHeight="1" x14ac:dyDescent="0.2">
      <c r="A394" s="63">
        <v>4241</v>
      </c>
      <c r="B394" s="64" t="s">
        <v>756</v>
      </c>
      <c r="C394" s="247" t="s">
        <v>757</v>
      </c>
      <c r="D394" s="194">
        <v>5119.01</v>
      </c>
      <c r="E394" s="194">
        <v>7897.01</v>
      </c>
      <c r="F394" s="45">
        <f t="shared" si="72"/>
        <v>154.26830578568902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3275</v>
      </c>
      <c r="E401" s="60">
        <f t="shared" si="96"/>
        <v>1465.63</v>
      </c>
      <c r="F401" s="45">
        <f t="shared" si="72"/>
        <v>44.75206106870229</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3275</v>
      </c>
      <c r="E403" s="194">
        <v>1465.63</v>
      </c>
      <c r="F403" s="45">
        <f t="shared" si="72"/>
        <v>44.75206106870229</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98484.63</v>
      </c>
      <c r="E412" s="60">
        <f t="shared" si="100"/>
        <v>0</v>
      </c>
      <c r="F412" s="45">
        <f t="shared" si="72"/>
        <v>0</v>
      </c>
    </row>
    <row r="413" spans="1:6" ht="12.75" customHeight="1" x14ac:dyDescent="0.2">
      <c r="A413" s="63">
        <v>451</v>
      </c>
      <c r="B413" s="64" t="s">
        <v>784</v>
      </c>
      <c r="C413" s="247" t="s">
        <v>785</v>
      </c>
      <c r="D413" s="194">
        <v>98484.63</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141113.70000000001</v>
      </c>
      <c r="E418" s="60">
        <f t="shared" si="102"/>
        <v>75501.27</v>
      </c>
      <c r="F418" s="45">
        <f t="shared" si="72"/>
        <v>53.50385540170798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2314.48</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1108843.08</v>
      </c>
      <c r="E422" s="60">
        <f>E6+E308</f>
        <v>1191485.3599999999</v>
      </c>
      <c r="F422" s="45">
        <f t="shared" si="72"/>
        <v>107.45301851006725</v>
      </c>
    </row>
    <row r="423" spans="1:6" ht="12.75" customHeight="1" x14ac:dyDescent="0.2">
      <c r="A423" s="63" t="s">
        <v>581</v>
      </c>
      <c r="B423" s="64" t="s">
        <v>804</v>
      </c>
      <c r="C423" s="247" t="s">
        <v>805</v>
      </c>
      <c r="D423" s="60">
        <f t="shared" ref="D423:E423" si="103">D299+D360</f>
        <v>1104725.45</v>
      </c>
      <c r="E423" s="60">
        <f t="shared" si="103"/>
        <v>1200683.6799999997</v>
      </c>
      <c r="F423" s="45">
        <f t="shared" si="72"/>
        <v>108.68616089183061</v>
      </c>
    </row>
    <row r="424" spans="1:6" ht="12.75" customHeight="1" x14ac:dyDescent="0.2">
      <c r="A424" s="63" t="s">
        <v>581</v>
      </c>
      <c r="B424" s="64" t="s">
        <v>806</v>
      </c>
      <c r="C424" s="247" t="s">
        <v>807</v>
      </c>
      <c r="D424" s="60">
        <f t="shared" ref="D424:E424" si="104">IF(D422&gt;=D423,D422-D423,0)</f>
        <v>4117.6300000001211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9198.3199999998324</v>
      </c>
      <c r="F425" s="45" t="str">
        <f t="shared" si="72"/>
        <v>-</v>
      </c>
    </row>
    <row r="426" spans="1:6" ht="12.75" customHeight="1" x14ac:dyDescent="0.2">
      <c r="A426" s="251" t="s">
        <v>810</v>
      </c>
      <c r="B426" s="183" t="s">
        <v>811</v>
      </c>
      <c r="C426" s="252" t="s">
        <v>812</v>
      </c>
      <c r="D426" s="60">
        <f t="shared" ref="D426:E426" si="106">IF(D302-D303+D419-D420&gt;=0,D302-D303+D419-D420,0)</f>
        <v>52703.719999999994</v>
      </c>
      <c r="E426" s="60">
        <f t="shared" si="106"/>
        <v>71831.77</v>
      </c>
      <c r="F426" s="45">
        <f t="shared" si="72"/>
        <v>136.29354815940889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55.81</v>
      </c>
      <c r="E428" s="81">
        <f t="shared" si="108"/>
        <v>454.74</v>
      </c>
      <c r="F428" s="61">
        <f t="shared" si="72"/>
        <v>814.80021501523026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1108843.08</v>
      </c>
      <c r="E643" s="60">
        <f>E422+E430</f>
        <v>1191485.3599999999</v>
      </c>
      <c r="F643" s="45">
        <f t="shared" si="109"/>
        <v>107.45301851006725</v>
      </c>
    </row>
    <row r="644" spans="1:6" ht="12.75" customHeight="1" x14ac:dyDescent="0.2">
      <c r="A644" s="63" t="s">
        <v>581</v>
      </c>
      <c r="B644" s="64" t="s">
        <v>1237</v>
      </c>
      <c r="C644" s="247" t="s">
        <v>1238</v>
      </c>
      <c r="D644" s="60">
        <f>D423+D535</f>
        <v>1104725.45</v>
      </c>
      <c r="E644" s="60">
        <f>E423+E535</f>
        <v>1200683.6799999997</v>
      </c>
      <c r="F644" s="45">
        <f t="shared" si="109"/>
        <v>108.68616089183061</v>
      </c>
    </row>
    <row r="645" spans="1:6" ht="12.75" customHeight="1" x14ac:dyDescent="0.2">
      <c r="A645" s="63" t="s">
        <v>581</v>
      </c>
      <c r="B645" s="64" t="s">
        <v>1239</v>
      </c>
      <c r="C645" s="247" t="s">
        <v>1240</v>
      </c>
      <c r="D645" s="60">
        <f t="shared" ref="D645:E645" si="163">IF(D643&gt;=D644,D643-D644,0)</f>
        <v>4117.6300000001211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9198.3199999998324</v>
      </c>
      <c r="F646" s="45" t="str">
        <f t="shared" si="109"/>
        <v>-</v>
      </c>
    </row>
    <row r="647" spans="1:6" ht="24" x14ac:dyDescent="0.2">
      <c r="A647" s="251" t="s">
        <v>1243</v>
      </c>
      <c r="B647" s="64" t="s">
        <v>1244</v>
      </c>
      <c r="C647" s="252" t="s">
        <v>1243</v>
      </c>
      <c r="D647" s="60">
        <f>IF(D426-D427+D641-D642&gt;=0,D426-D427+D641-D642,0)</f>
        <v>52703.719999999994</v>
      </c>
      <c r="E647" s="60">
        <f>IF(E426-E427+E641-E642&gt;=0,E426-E427+E641-E642,0)</f>
        <v>71831.77</v>
      </c>
      <c r="F647" s="45">
        <f t="shared" si="109"/>
        <v>136.29354815940889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56821.350000000115</v>
      </c>
      <c r="E649" s="60">
        <f t="shared" si="165"/>
        <v>62633.450000000172</v>
      </c>
      <c r="F649" s="45">
        <f t="shared" si="109"/>
        <v>110.22872564625806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4870.17</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73496.710000000006</v>
      </c>
      <c r="E653" s="194">
        <v>0</v>
      </c>
      <c r="F653" s="45">
        <f t="shared" ref="F653:F740" si="167">IF(D653&lt;&gt;0,IF(E653/D653&gt;=100,"&gt;&gt;100",E653/D653*100),"-")</f>
        <v>0</v>
      </c>
    </row>
    <row r="654" spans="1:6" ht="12.75" customHeight="1" x14ac:dyDescent="0.2">
      <c r="A654" s="63" t="s">
        <v>1256</v>
      </c>
      <c r="B654" s="64" t="s">
        <v>1257</v>
      </c>
      <c r="C654" s="247" t="s">
        <v>1256</v>
      </c>
      <c r="D654" s="194">
        <v>329854.32</v>
      </c>
      <c r="E654" s="194">
        <v>1111308.5900000001</v>
      </c>
      <c r="F654" s="45">
        <f t="shared" si="167"/>
        <v>336.90890875705372</v>
      </c>
    </row>
    <row r="655" spans="1:6" ht="12.75" customHeight="1" x14ac:dyDescent="0.2">
      <c r="A655" s="63" t="s">
        <v>1258</v>
      </c>
      <c r="B655" s="64" t="s">
        <v>1259</v>
      </c>
      <c r="C655" s="247" t="s">
        <v>1258</v>
      </c>
      <c r="D655" s="194">
        <v>326168.09000000003</v>
      </c>
      <c r="E655" s="194">
        <v>1111308.5900000001</v>
      </c>
      <c r="F655" s="45">
        <f t="shared" si="167"/>
        <v>340.71652748127508</v>
      </c>
    </row>
    <row r="656" spans="1:6" ht="24" x14ac:dyDescent="0.2">
      <c r="A656" s="63">
        <v>11</v>
      </c>
      <c r="B656" s="64" t="s">
        <v>1260</v>
      </c>
      <c r="C656" s="247" t="s">
        <v>1261</v>
      </c>
      <c r="D656" s="60">
        <f t="shared" ref="D656:E656" si="168">+D653+D654-D655</f>
        <v>77182.94</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38</v>
      </c>
      <c r="E658" s="253">
        <v>39</v>
      </c>
      <c r="F658" s="45">
        <f t="shared" si="167"/>
        <v>102.63157894736842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v>
      </c>
      <c r="E660" s="253">
        <v>28</v>
      </c>
      <c r="F660" s="45">
        <f t="shared" si="167"/>
        <v>73.68421052631578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675113.66</v>
      </c>
      <c r="E683" s="192">
        <v>1039963.45</v>
      </c>
      <c r="F683" s="71">
        <f t="shared" si="167"/>
        <v>154.04272074719981</v>
      </c>
    </row>
    <row r="684" spans="1:6" ht="24" x14ac:dyDescent="0.2">
      <c r="A684" s="70">
        <v>63613</v>
      </c>
      <c r="B684" s="182" t="s">
        <v>1317</v>
      </c>
      <c r="C684" s="278" t="s">
        <v>1318</v>
      </c>
      <c r="D684" s="192">
        <v>210429.17</v>
      </c>
      <c r="E684" s="192">
        <v>300</v>
      </c>
      <c r="F684" s="71">
        <f t="shared" si="167"/>
        <v>0.142565785912666</v>
      </c>
    </row>
    <row r="685" spans="1:6" ht="24" x14ac:dyDescent="0.2">
      <c r="A685" s="63">
        <v>63622</v>
      </c>
      <c r="B685" s="244" t="s">
        <v>1319</v>
      </c>
      <c r="C685" s="247" t="s">
        <v>1320</v>
      </c>
      <c r="D685" s="194">
        <v>5641.5</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10093.959999999999</v>
      </c>
      <c r="E724" s="192">
        <v>9539</v>
      </c>
      <c r="F724" s="71">
        <f t="shared" si="167"/>
        <v>94.502058656860157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25095.88</v>
      </c>
      <c r="E732" s="192">
        <v>29272.95</v>
      </c>
      <c r="F732" s="71">
        <f t="shared" si="167"/>
        <v>116.64444522367813</v>
      </c>
    </row>
    <row r="733" spans="1:6" ht="12.75" customHeight="1" x14ac:dyDescent="0.2">
      <c r="A733" s="70">
        <v>31215</v>
      </c>
      <c r="B733" s="65" t="s">
        <v>1395</v>
      </c>
      <c r="C733" s="278" t="s">
        <v>1396</v>
      </c>
      <c r="D733" s="192">
        <v>302.06</v>
      </c>
      <c r="E733" s="192">
        <v>0</v>
      </c>
      <c r="F733" s="71">
        <f t="shared" si="167"/>
        <v>0</v>
      </c>
    </row>
    <row r="734" spans="1:6" ht="12.75" customHeight="1" x14ac:dyDescent="0.2">
      <c r="A734" s="70">
        <v>32121</v>
      </c>
      <c r="B734" s="65" t="s">
        <v>1397</v>
      </c>
      <c r="C734" s="278" t="s">
        <v>1398</v>
      </c>
      <c r="D734" s="192">
        <v>55880.18</v>
      </c>
      <c r="E734" s="192">
        <v>70593.399999999994</v>
      </c>
      <c r="F734" s="71">
        <f t="shared" si="167"/>
        <v>126.32994381907861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1847.59</v>
      </c>
      <c r="E736" s="194">
        <v>1515.92</v>
      </c>
      <c r="F736" s="45">
        <f t="shared" si="167"/>
        <v>82.048506432704244</v>
      </c>
    </row>
    <row r="737" spans="1:6" ht="12.75" customHeight="1" x14ac:dyDescent="0.2">
      <c r="A737" s="63" t="s">
        <v>1403</v>
      </c>
      <c r="B737" s="64" t="s">
        <v>1404</v>
      </c>
      <c r="C737" s="247" t="s">
        <v>1403</v>
      </c>
      <c r="D737" s="194">
        <v>461.43</v>
      </c>
      <c r="E737" s="194">
        <v>285.14</v>
      </c>
      <c r="F737" s="45">
        <f t="shared" si="167"/>
        <v>61.794855124287537</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4049.48</v>
      </c>
      <c r="E740" s="192">
        <v>2878.49</v>
      </c>
      <c r="F740" s="71">
        <f t="shared" si="167"/>
        <v>71.082953860742606</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188.09</v>
      </c>
      <c r="E743" s="192">
        <v>161.84</v>
      </c>
      <c r="F743" s="71">
        <f t="shared" ref="F743:F744" si="170">IF(D743&lt;&gt;0,IF(E743/D743&gt;=100,"&gt;&gt;100",E743/D743*100),"-")</f>
        <v>86.043915147004085</v>
      </c>
    </row>
    <row r="744" spans="1:6" ht="12.75" customHeight="1" x14ac:dyDescent="0.2">
      <c r="A744" s="70" t="s">
        <v>1417</v>
      </c>
      <c r="B744" s="65" t="s">
        <v>1418</v>
      </c>
      <c r="C744" s="277" t="s">
        <v>1417</v>
      </c>
      <c r="D744" s="192">
        <v>1810</v>
      </c>
      <c r="E744" s="192">
        <v>0</v>
      </c>
      <c r="F744" s="71">
        <f t="shared" si="170"/>
        <v>0</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460.67</v>
      </c>
      <c r="E776" s="192"/>
      <c r="F776" s="71">
        <f t="shared" si="169"/>
        <v>0</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Normal="100" workbookViewId="0">
      <selection activeCell="B184" sqref="B1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1508118.31</v>
      </c>
      <c r="E6" s="180">
        <f t="shared" si="0"/>
        <v>1471698.11</v>
      </c>
      <c r="F6" s="181">
        <f t="shared" ref="F6:F298" si="1">IF(D6&gt;0,IF(E6/D6&gt;=100,"&gt;&gt;100",E6/D6*100),"-")</f>
        <v>97.585056838146883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1426065.2</v>
      </c>
      <c r="E7" s="79">
        <f t="shared" si="2"/>
        <v>1397070.87</v>
      </c>
      <c r="F7" s="71">
        <f t="shared" si="1"/>
        <v>97.966829987857508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328261.69</v>
      </c>
      <c r="E8" s="79">
        <f>E9+E10-E11</f>
        <v>327058.89</v>
      </c>
      <c r="F8" s="71">
        <f t="shared" si="1"/>
        <v>99.633585021755053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328261.69</v>
      </c>
      <c r="E9" s="192">
        <v>327058.89</v>
      </c>
      <c r="F9" s="71">
        <f t="shared" si="1"/>
        <v>99.633585021755053</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1073971.55</v>
      </c>
      <c r="E12" s="79">
        <f t="shared" si="3"/>
        <v>1046180.0200000001</v>
      </c>
      <c r="F12" s="71">
        <f t="shared" si="1"/>
        <v>97.412265715977313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964504.6100000001</v>
      </c>
      <c r="E13" s="79">
        <f t="shared" si="4"/>
        <v>959757.88000000012</v>
      </c>
      <c r="F13" s="71">
        <f t="shared" si="1"/>
        <v>99.507858236157105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1105147.8600000001</v>
      </c>
      <c r="E15" s="192">
        <v>1105147.8600000001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140643.25</v>
      </c>
      <c r="E18" s="192">
        <v>145389.98000000001</v>
      </c>
      <c r="F18" s="71">
        <f t="shared" si="1"/>
        <v>103.37501444257013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55053.91</v>
      </c>
      <c r="E19" s="79">
        <f t="shared" si="5"/>
        <v>32009.109999999986</v>
      </c>
      <c r="F19" s="71">
        <f t="shared" si="1"/>
        <v>58.14139268219094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145421.20000000001</v>
      </c>
      <c r="E20" s="192">
        <v>122524.04</v>
      </c>
      <c r="F20" s="71">
        <f t="shared" si="1"/>
        <v>84.254592865414395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3167.9</v>
      </c>
      <c r="E21" s="192">
        <v>3167.9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22585.08</v>
      </c>
      <c r="E22" s="192">
        <v>22585.08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513.92999999999995</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22331.22</v>
      </c>
      <c r="E25" s="192">
        <v>22331.22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35736.120000000003</v>
      </c>
      <c r="E26" s="192">
        <v>35074.550000000003</v>
      </c>
      <c r="F26" s="71">
        <f t="shared" si="1"/>
        <v>98.148735788888104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174187.61</v>
      </c>
      <c r="E28" s="192">
        <v>174187.61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318.39999999999998</v>
      </c>
      <c r="E30" s="192">
        <v>318.39999999999998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318.39999999999998</v>
      </c>
      <c r="E34" s="192">
        <v>318.39999999999998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54413.03</v>
      </c>
      <c r="E35" s="79">
        <f t="shared" si="7"/>
        <v>54413.03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66062.720000000001</v>
      </c>
      <c r="E36" s="192">
        <v>66062.720000000001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11649.69</v>
      </c>
      <c r="E40" s="192">
        <v>11649.69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23831.96</v>
      </c>
      <c r="E52" s="79">
        <f t="shared" si="10"/>
        <v>23831.96</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23831.96</v>
      </c>
      <c r="E54" s="192">
        <v>23831.96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82053.11</v>
      </c>
      <c r="E69" s="79">
        <f>E70+E82+E88+E119+E135+E147+E165+E171</f>
        <v>74627.239999999991</v>
      </c>
      <c r="F69" s="71">
        <f t="shared" si="1"/>
        <v>90.949922556256539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77182.94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77182.94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77182.94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1862.65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1862.65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72129.61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270.67</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71858.94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634.98</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634.98</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4870.17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4870.17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1508118.31</v>
      </c>
      <c r="E176" s="79">
        <f>E177+E251</f>
        <v>1471698.1099999999</v>
      </c>
      <c r="F176" s="71">
        <f t="shared" si="1"/>
        <v>97.585056838146855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22187.21</v>
      </c>
      <c r="E177" s="79">
        <f>E178+E197+E203+E219+E247+E248</f>
        <v>16285.949999999999</v>
      </c>
      <c r="F177" s="71">
        <f t="shared" si="1"/>
        <v>73.402424189431656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22187.21</v>
      </c>
      <c r="E178" s="79">
        <f>SUM(E179:E181)+E185+E186+SUM(E194:E196)</f>
        <v>16189.169999999998</v>
      </c>
      <c r="F178" s="71">
        <f t="shared" si="1"/>
        <v>72.966226938853509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7320.37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22187.21</v>
      </c>
      <c r="E180" s="192">
        <v>8701.89</v>
      </c>
      <c r="F180" s="71">
        <f t="shared" si="1"/>
        <v>39.220298541366851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166.91</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166.91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96.78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96.78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1485931.1</v>
      </c>
      <c r="E251" s="79">
        <f>+E252+E255-E264+E274+E291</f>
        <v>1455412.16</v>
      </c>
      <c r="F251" s="71">
        <f t="shared" si="1"/>
        <v>97.946140302198387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1429053.94</v>
      </c>
      <c r="E252" s="79">
        <f>E253-E254</f>
        <v>1392323.97</v>
      </c>
      <c r="F252" s="71">
        <f t="shared" si="1"/>
        <v>97.429770215671496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1429053.94</v>
      </c>
      <c r="E253" s="192">
        <v>1392323.97</v>
      </c>
      <c r="F253" s="71">
        <f t="shared" si="1"/>
        <v>97.429770215671496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56821.350000000006</v>
      </c>
      <c r="E255" s="79">
        <f>E256-E260</f>
        <v>62633.450000000004</v>
      </c>
      <c r="F255" s="71">
        <f t="shared" si="1"/>
        <v>110.22872564625797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81204.69</v>
      </c>
      <c r="E256" s="79">
        <f>SUM(E257:E259)</f>
        <v>71831.77</v>
      </c>
      <c r="F256" s="71">
        <f t="shared" si="1"/>
        <v>88.457661743428858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81204.69</v>
      </c>
      <c r="E257" s="192">
        <v>71831.77</v>
      </c>
      <c r="F257" s="71">
        <f t="shared" si="1"/>
        <v>88.457661743428858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24383.34</v>
      </c>
      <c r="E260" s="79">
        <f>SUM(E261:E263)</f>
        <v>9198.32</v>
      </c>
      <c r="F260" s="71">
        <f t="shared" si="1"/>
        <v>37.72379009602458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24383.34</v>
      </c>
      <c r="E262" s="192">
        <v>9198.32</v>
      </c>
      <c r="F262" s="71">
        <f t="shared" si="1"/>
        <v>37.72379009602458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55.81</v>
      </c>
      <c r="E274" s="79">
        <f>SUM(E275:E277)+SUM(E286:E290)</f>
        <v>454.74</v>
      </c>
      <c r="F274" s="71">
        <f t="shared" si="1"/>
        <v>814.80021501523026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55.81</v>
      </c>
      <c r="E288" s="192">
        <v>454.74</v>
      </c>
      <c r="F288" s="71">
        <f t="shared" si="39"/>
        <v>814.80021501523026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72129.61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634.98</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1862.65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22187.21</v>
      </c>
      <c r="E336" s="192">
        <v>16189.17</v>
      </c>
      <c r="F336" s="71">
        <f t="shared" si="43"/>
        <v>72.966226938853524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96.78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1104725.45</v>
      </c>
      <c r="E114" s="60">
        <f t="shared" si="22"/>
        <v>1200683.6800000002</v>
      </c>
      <c r="F114" s="45">
        <f t="shared" si="1"/>
        <v>108.68616089183065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1104725.45</v>
      </c>
      <c r="E115" s="60">
        <f t="shared" si="23"/>
        <v>1200683.6800000002</v>
      </c>
      <c r="F115" s="45">
        <f t="shared" si="1"/>
        <v>108.68616089183065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86222.85</v>
      </c>
      <c r="E116" s="194">
        <v>86748.83</v>
      </c>
      <c r="F116" s="45">
        <f t="shared" si="1"/>
        <v>100.61002390897539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1018502.6</v>
      </c>
      <c r="E117" s="194">
        <v>1113934.8500000001</v>
      </c>
      <c r="F117" s="45">
        <f t="shared" si="1"/>
        <v>109.3698582605484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1104725.45</v>
      </c>
      <c r="E141" s="81">
        <f t="shared" si="28"/>
        <v>1200683.6800000002</v>
      </c>
      <c r="F141" s="61">
        <f t="shared" si="1"/>
        <v>108.68616089183065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10267.530000000001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1200067.7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1121328.51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975744.86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144956.23000000001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627.41999999999996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75501.27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3237.92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1194049.28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1115310.0900000001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978535.24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136314.34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460.51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75501.27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3237.92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16285.949999999953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2407.7999999999997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2407.7999999999997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2242.7999999999997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2191.2199999999998</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51.58</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165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165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13878.15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13878.15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10820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2026-01-28T10:08:13Z</cp:lastPrinted>
  <dcterms:created xsi:type="dcterms:W3CDTF">2022-04-01T05:14:30Z</dcterms:created>
  <dcterms:modified xsi:type="dcterms:W3CDTF">2026-01-29T12:27:55Z</dcterms:modified>
</cp:coreProperties>
</file>